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AFB0EE1-B899-4577-8586-0E9C446ACD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hực đơn" sheetId="8" r:id="rId1"/>
    <sheet name="Đinhk lượng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J7" i="9"/>
  <c r="J8" i="9" s="1"/>
  <c r="G204" i="9"/>
  <c r="G203" i="9"/>
  <c r="G202" i="9"/>
  <c r="G201" i="9"/>
  <c r="G195" i="9"/>
  <c r="G194" i="9"/>
  <c r="G193" i="9"/>
  <c r="G192" i="9"/>
  <c r="G199" i="9" s="1"/>
  <c r="G186" i="9"/>
  <c r="G185" i="9"/>
  <c r="G184" i="9"/>
  <c r="G182" i="9"/>
  <c r="G178" i="9"/>
  <c r="G177" i="9"/>
  <c r="K176" i="9"/>
  <c r="K179" i="9" s="1"/>
  <c r="K182" i="9" s="1"/>
  <c r="G176" i="9"/>
  <c r="G170" i="9"/>
  <c r="G169" i="9"/>
  <c r="G174" i="9" s="1"/>
  <c r="G168" i="9"/>
  <c r="G154" i="9"/>
  <c r="G153" i="9"/>
  <c r="G152" i="9"/>
  <c r="G158" i="9" s="1"/>
  <c r="G146" i="9"/>
  <c r="G145" i="9"/>
  <c r="G144" i="9"/>
  <c r="G138" i="9"/>
  <c r="G137" i="9"/>
  <c r="G136" i="9"/>
  <c r="G135" i="9"/>
  <c r="G129" i="9"/>
  <c r="G128" i="9"/>
  <c r="G127" i="9"/>
  <c r="G126" i="9"/>
  <c r="G125" i="9"/>
  <c r="G133" i="9" s="1"/>
  <c r="K123" i="9"/>
  <c r="K126" i="9" s="1"/>
  <c r="G119" i="9"/>
  <c r="G118" i="9"/>
  <c r="G117" i="9"/>
  <c r="G123" i="9" s="1"/>
  <c r="G103" i="9"/>
  <c r="G102" i="9"/>
  <c r="G81" i="9" s="1"/>
  <c r="G101" i="9"/>
  <c r="G95" i="9"/>
  <c r="G94" i="9"/>
  <c r="G93" i="9"/>
  <c r="G92" i="9"/>
  <c r="G99" i="9" s="1"/>
  <c r="G86" i="9"/>
  <c r="G85" i="9"/>
  <c r="G84" i="9"/>
  <c r="G83" i="9"/>
  <c r="G77" i="9"/>
  <c r="G76" i="9"/>
  <c r="G75" i="9"/>
  <c r="G107" i="9" s="1"/>
  <c r="K71" i="9"/>
  <c r="K74" i="9" s="1"/>
  <c r="K77" i="9" s="1"/>
  <c r="G69" i="9"/>
  <c r="G73" i="9" s="1"/>
  <c r="G68" i="9"/>
  <c r="G67" i="9"/>
  <c r="G66" i="9"/>
  <c r="G65" i="9"/>
  <c r="G52" i="9"/>
  <c r="G51" i="9"/>
  <c r="G50" i="9"/>
  <c r="G49" i="9"/>
  <c r="G48" i="9"/>
  <c r="G47" i="9"/>
  <c r="G41" i="9"/>
  <c r="G40" i="9"/>
  <c r="G45" i="9" s="1"/>
  <c r="G39" i="9"/>
  <c r="G35" i="9"/>
  <c r="G34" i="9"/>
  <c r="G33" i="9"/>
  <c r="G32" i="9"/>
  <c r="G31" i="9"/>
  <c r="G37" i="9" s="1"/>
  <c r="G27" i="9"/>
  <c r="G26" i="9"/>
  <c r="G25" i="9"/>
  <c r="G24" i="9"/>
  <c r="G29" i="9" s="1"/>
  <c r="G23" i="9"/>
  <c r="G22" i="9"/>
  <c r="G18" i="9"/>
  <c r="N17" i="9"/>
  <c r="G17" i="9"/>
  <c r="N16" i="9"/>
  <c r="G16" i="9"/>
  <c r="N15" i="9"/>
  <c r="G15" i="9"/>
  <c r="G14" i="9"/>
  <c r="G20" i="9" s="1"/>
  <c r="G54" i="9" l="1"/>
  <c r="G142" i="9"/>
  <c r="G208" i="9"/>
  <c r="G90" i="9"/>
  <c r="G150" i="9"/>
  <c r="K131" i="9"/>
  <c r="G19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6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6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<sst xmlns="http://schemas.openxmlformats.org/spreadsheetml/2006/main" count="429" uniqueCount="157">
  <si>
    <t>GHI CHÚ</t>
  </si>
  <si>
    <t>MÓN ĂN</t>
  </si>
  <si>
    <t>THỨ</t>
  </si>
  <si>
    <t xml:space="preserve">                ĐẠI DIỆN CƠ SỞ </t>
  </si>
  <si>
    <t>Bí đỏ xào</t>
  </si>
  <si>
    <t>Năm học 2024 - 2025</t>
  </si>
  <si>
    <t>CÔNG TY CỔ PHÀN HỒNG ĐỨC</t>
  </si>
  <si>
    <t xml:space="preserve">                   Đoàn Thành Trung</t>
  </si>
  <si>
    <t>Cơm trắng</t>
  </si>
  <si>
    <t>Canh bí đỏ nấu thịt</t>
  </si>
  <si>
    <t>Canh bầu nấu tôm</t>
  </si>
  <si>
    <t>Canh củ quả ninh xương</t>
  </si>
  <si>
    <t>Su su, cà rốt xào</t>
  </si>
  <si>
    <t xml:space="preserve">Khoai tây xào </t>
  </si>
  <si>
    <t>Canh bí xanh nấu thịt</t>
  </si>
  <si>
    <t>Củ cải, cà rốt xào</t>
  </si>
  <si>
    <t>Canh cải ngọt nấu thịt</t>
  </si>
  <si>
    <t xml:space="preserve">Muối vừng </t>
  </si>
  <si>
    <t>Bắp cải, cà rốt xào</t>
  </si>
  <si>
    <t xml:space="preserve">Thịt rang </t>
  </si>
  <si>
    <t xml:space="preserve">Đậu sốt cà chua </t>
  </si>
  <si>
    <t xml:space="preserve">Gà chiên  </t>
  </si>
  <si>
    <t>Ngô ngọt tẩm bột chiên</t>
  </si>
  <si>
    <t>Bò sốt tiêu đen</t>
  </si>
  <si>
    <t xml:space="preserve">Thịt băm ngô ngọt </t>
  </si>
  <si>
    <t>ĐỊNH MỨC BỮA ĂN BÁN TRÚ</t>
  </si>
  <si>
    <t>THỰC ĐƠN BÁN TRÚ TUẤN 10 NĂM HỌC 2024-2025</t>
  </si>
  <si>
    <t xml:space="preserve">                 ĐVT : đồng </t>
  </si>
  <si>
    <t xml:space="preserve">Thực đơn </t>
  </si>
  <si>
    <t>Thực Phẩm</t>
  </si>
  <si>
    <t>ĐVT</t>
  </si>
  <si>
    <t xml:space="preserve">Số
 lượng </t>
  </si>
  <si>
    <t>Đơn 
giá</t>
  </si>
  <si>
    <t xml:space="preserve">Thành
 tiền </t>
  </si>
  <si>
    <t>PHỤ PHÍ THEO SUẤT ĂN</t>
  </si>
  <si>
    <t>Thứ 2</t>
  </si>
  <si>
    <t>cơm</t>
  </si>
  <si>
    <t>Gram</t>
  </si>
  <si>
    <t xml:space="preserve">Suất ăn </t>
  </si>
  <si>
    <t>đơn giá</t>
  </si>
  <si>
    <t xml:space="preserve">thành tiền </t>
  </si>
  <si>
    <t>thịt</t>
  </si>
  <si>
    <t xml:space="preserve">100g </t>
  </si>
  <si>
    <t xml:space="preserve">đậu </t>
  </si>
  <si>
    <t>L</t>
  </si>
  <si>
    <t xml:space="preserve">thuế </t>
  </si>
  <si>
    <t>Gia vị + phí phụ</t>
  </si>
  <si>
    <t xml:space="preserve">Nhân công </t>
  </si>
  <si>
    <t xml:space="preserve">Cộng </t>
  </si>
  <si>
    <t xml:space="preserve">chất đốt </t>
  </si>
  <si>
    <t>Thứ 3</t>
  </si>
  <si>
    <t xml:space="preserve">Chi phí mỗi suất ăn </t>
  </si>
  <si>
    <t xml:space="preserve">Gà </t>
  </si>
  <si>
    <t>Ngô ngọt</t>
  </si>
  <si>
    <t>Thứ 4</t>
  </si>
  <si>
    <t xml:space="preserve">Chả cá pha mực sốt </t>
  </si>
  <si>
    <t>chả cá
 pha mực</t>
  </si>
  <si>
    <t xml:space="preserve">g </t>
  </si>
  <si>
    <t>Thứ 5</t>
  </si>
  <si>
    <t>Bò</t>
  </si>
  <si>
    <t>lạc vừng</t>
  </si>
  <si>
    <t xml:space="preserve"> </t>
  </si>
  <si>
    <t>Thứ 6</t>
  </si>
  <si>
    <t xml:space="preserve">Tôm rang thịt </t>
  </si>
  <si>
    <t>Thịt</t>
  </si>
  <si>
    <t xml:space="preserve">tôm </t>
  </si>
  <si>
    <t xml:space="preserve">TRứng xào </t>
  </si>
  <si>
    <t xml:space="preserve">trứng </t>
  </si>
  <si>
    <t xml:space="preserve">quả </t>
  </si>
  <si>
    <t xml:space="preserve">            ĐẠI DIỆN CƠ SỞ </t>
  </si>
  <si>
    <t xml:space="preserve">        Đoàn Thành Trung</t>
  </si>
  <si>
    <t>THỰC ĐƠN BÁN TRÚ TUẤN 2 NĂM HỌC 2024-2025</t>
  </si>
  <si>
    <t xml:space="preserve">Gạo </t>
  </si>
  <si>
    <t>Gà kho gừng</t>
  </si>
  <si>
    <t>gà</t>
  </si>
  <si>
    <t>Thịt băm, củ quả đảo hành</t>
  </si>
  <si>
    <t xml:space="preserve">thịt lợn  </t>
  </si>
  <si>
    <t>cà rốt</t>
  </si>
  <si>
    <t>ngô ngọt</t>
  </si>
  <si>
    <t>su su, cà rốt xào</t>
  </si>
  <si>
    <t>Sườn rim nước dừa</t>
  </si>
  <si>
    <t xml:space="preserve">Cá </t>
  </si>
  <si>
    <t>Trứng xào</t>
  </si>
  <si>
    <t xml:space="preserve">Thịt </t>
  </si>
  <si>
    <t xml:space="preserve">bắp cải, cà rốt xào </t>
  </si>
  <si>
    <t>Giò rim</t>
  </si>
  <si>
    <t xml:space="preserve">Bò </t>
  </si>
  <si>
    <t>Thịt băm sốt</t>
  </si>
  <si>
    <t xml:space="preserve">lạc </t>
  </si>
  <si>
    <t xml:space="preserve">vừng </t>
  </si>
  <si>
    <t xml:space="preserve">Bò sốt vang </t>
  </si>
  <si>
    <t>bo</t>
  </si>
  <si>
    <t>Muối vừng</t>
  </si>
  <si>
    <t xml:space="preserve">thịt </t>
  </si>
  <si>
    <t xml:space="preserve">củ quả </t>
  </si>
  <si>
    <t>Bí xanh xào</t>
  </si>
  <si>
    <t>Canh rau cải nấu thịt</t>
  </si>
  <si>
    <t>Thịt kho đậu</t>
  </si>
  <si>
    <t>Ruốc thịt</t>
  </si>
  <si>
    <t>Canh đậu phụ, thịt băm nấu cà chua</t>
  </si>
  <si>
    <t>THỰC ĐƠN BÁN TRÚ TUẤN 3 NĂM HỌC 2024-2025</t>
  </si>
  <si>
    <t>Gà chiên mắm (vị mặn ngọt)</t>
  </si>
  <si>
    <t>Chả rim</t>
  </si>
  <si>
    <t>chả</t>
  </si>
  <si>
    <t xml:space="preserve">Bí xanh xào </t>
  </si>
  <si>
    <t xml:space="preserve">Canh cải ngọt nấu thịt </t>
  </si>
  <si>
    <t xml:space="preserve">Cơm trắng </t>
  </si>
  <si>
    <t>Thịt kho trứng</t>
  </si>
  <si>
    <t>Thịt băm, ngô ngọt đảo hành</t>
  </si>
  <si>
    <t>củ quả</t>
  </si>
  <si>
    <t xml:space="preserve">Canh bầu nấu tôm </t>
  </si>
  <si>
    <t xml:space="preserve">Bò sốt tiêu đen </t>
  </si>
  <si>
    <t>Muối lạc vừng</t>
  </si>
  <si>
    <t xml:space="preserve">Canh đậu phụ, thịt băm nấu cà chua </t>
  </si>
  <si>
    <t xml:space="preserve">Cá chiên </t>
  </si>
  <si>
    <t xml:space="preserve">cá </t>
  </si>
  <si>
    <t>Khoai tây xào</t>
  </si>
  <si>
    <t>Canh ngao nấu chua</t>
  </si>
  <si>
    <t xml:space="preserve">Thịt tẩm gia vị chiên </t>
  </si>
  <si>
    <t>Su su xào</t>
  </si>
  <si>
    <t>THỰC ĐƠN BÁN TRÚ TUẤN 4 NĂM HỌC 2024-2025</t>
  </si>
  <si>
    <t>Thịt sốt chua ngọt</t>
  </si>
  <si>
    <t>Tôm chiên</t>
  </si>
  <si>
    <t>Tôm</t>
  </si>
  <si>
    <t xml:space="preserve">Đậu trắng sốt cà chua </t>
  </si>
  <si>
    <t>Đậu</t>
  </si>
  <si>
    <t xml:space="preserve">Canh bí xanh nấu thịt </t>
  </si>
  <si>
    <t xml:space="preserve">Chả rim </t>
  </si>
  <si>
    <t>Chả</t>
  </si>
  <si>
    <t>Thịt băm đảo hành</t>
  </si>
  <si>
    <t xml:space="preserve">Gà rang muối </t>
  </si>
  <si>
    <t>Gà</t>
  </si>
  <si>
    <t xml:space="preserve">Lạc chao dầu tẩm gia vị </t>
  </si>
  <si>
    <t>Lạc</t>
  </si>
  <si>
    <t>vừng</t>
  </si>
  <si>
    <t>đậu</t>
  </si>
  <si>
    <t xml:space="preserve">Ruốc thịt  </t>
  </si>
  <si>
    <t>I. CHI PHÍ</t>
  </si>
  <si>
    <t>STT</t>
  </si>
  <si>
    <t xml:space="preserve">CHI PHÍ </t>
  </si>
  <si>
    <t>Thành tiền</t>
  </si>
  <si>
    <t>Ghi chú</t>
  </si>
  <si>
    <t>Thuế 8%</t>
  </si>
  <si>
    <t>Chất đốt</t>
  </si>
  <si>
    <t>Tổng I</t>
  </si>
  <si>
    <t>II</t>
  </si>
  <si>
    <t xml:space="preserve">Thực Phẩm </t>
  </si>
  <si>
    <t xml:space="preserve">Hai
(18/11)
</t>
  </si>
  <si>
    <t xml:space="preserve">Gà sốt mật ong </t>
  </si>
  <si>
    <t xml:space="preserve">Ba
(19/11)
</t>
  </si>
  <si>
    <t>Thịt kho su hào</t>
  </si>
  <si>
    <t xml:space="preserve">Tư 
(20/11)
</t>
  </si>
  <si>
    <t xml:space="preserve">Năm
(21/11)
</t>
  </si>
  <si>
    <t xml:space="preserve">Bò kho xì dầu  </t>
  </si>
  <si>
    <t>Sáu
(22/11)</t>
  </si>
  <si>
    <t xml:space="preserve">HS nghỉ học </t>
  </si>
  <si>
    <t>THỰC ĐƠN HỌC SINH BÁN TRÚ TUẦN 3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</si>
</sst>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$_-;\-* #,##0_$_-;_-* &quot;-&quot;??_$_-;_-@_-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 tint="0.1499984740745262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 tint="0.14999847407452621"/>
      <name val="Times New Roman"/>
      <family val="1"/>
    </font>
    <font>
      <sz val="8"/>
      <color theme="1"/>
      <name val="Times New Roman"/>
      <family val="1"/>
    </font>
    <font>
      <sz val="11"/>
      <color theme="1" tint="0.249977111117893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6" xfId="0" applyFont="1" applyBorder="1"/>
    <xf numFmtId="0" fontId="4" fillId="0" borderId="3" xfId="0" applyFont="1" applyBorder="1"/>
    <xf numFmtId="0" fontId="0" fillId="0" borderId="4" xfId="0" applyBorder="1"/>
    <xf numFmtId="0" fontId="4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14" fillId="0" borderId="1" xfId="1" applyNumberFormat="1" applyFont="1" applyBorder="1"/>
    <xf numFmtId="0" fontId="11" fillId="0" borderId="1" xfId="0" applyFont="1" applyBorder="1"/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1" applyNumberFormat="1" applyFont="1" applyBorder="1"/>
    <xf numFmtId="9" fontId="12" fillId="0" borderId="1" xfId="2" applyFont="1" applyBorder="1"/>
    <xf numFmtId="164" fontId="11" fillId="0" borderId="1" xfId="1" applyNumberFormat="1" applyFont="1" applyBorder="1"/>
    <xf numFmtId="0" fontId="11" fillId="0" borderId="0" xfId="0" applyFont="1"/>
    <xf numFmtId="164" fontId="12" fillId="0" borderId="0" xfId="1" applyNumberFormat="1" applyFont="1"/>
    <xf numFmtId="164" fontId="11" fillId="0" borderId="0" xfId="0" applyNumberFormat="1" applyFont="1"/>
    <xf numFmtId="0" fontId="16" fillId="0" borderId="1" xfId="0" applyFont="1" applyBorder="1"/>
    <xf numFmtId="0" fontId="13" fillId="0" borderId="1" xfId="0" applyFont="1" applyBorder="1" applyAlignment="1">
      <alignment horizontal="center"/>
    </xf>
    <xf numFmtId="164" fontId="13" fillId="0" borderId="1" xfId="1" applyNumberFormat="1" applyFont="1" applyBorder="1"/>
    <xf numFmtId="164" fontId="12" fillId="0" borderId="0" xfId="1" applyNumberFormat="1" applyFont="1" applyBorder="1"/>
    <xf numFmtId="0" fontId="17" fillId="0" borderId="1" xfId="0" applyFont="1" applyBorder="1" applyAlignment="1">
      <alignment wrapText="1"/>
    </xf>
    <xf numFmtId="164" fontId="18" fillId="0" borderId="0" xfId="1" applyNumberFormat="1" applyFont="1" applyBorder="1"/>
    <xf numFmtId="0" fontId="19" fillId="0" borderId="1" xfId="0" applyFont="1" applyBorder="1"/>
    <xf numFmtId="0" fontId="12" fillId="0" borderId="10" xfId="0" applyFont="1" applyBorder="1" applyAlignment="1">
      <alignment horizontal="left"/>
    </xf>
    <xf numFmtId="164" fontId="12" fillId="0" borderId="0" xfId="0" applyNumberFormat="1" applyFont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1" xfId="0" applyFont="1" applyBorder="1"/>
    <xf numFmtId="164" fontId="15" fillId="0" borderId="1" xfId="1" applyNumberFormat="1" applyFont="1" applyBorder="1"/>
    <xf numFmtId="0" fontId="17" fillId="0" borderId="1" xfId="0" applyFont="1" applyBorder="1"/>
    <xf numFmtId="0" fontId="14" fillId="0" borderId="0" xfId="0" applyFont="1"/>
    <xf numFmtId="0" fontId="10" fillId="0" borderId="0" xfId="0" applyFont="1" applyAlignment="1">
      <alignment horizontal="left"/>
    </xf>
    <xf numFmtId="164" fontId="11" fillId="0" borderId="0" xfId="1" applyNumberFormat="1" applyFont="1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4" fillId="0" borderId="1" xfId="0" applyFont="1" applyBorder="1"/>
    <xf numFmtId="164" fontId="1" fillId="0" borderId="1" xfId="1" applyNumberFormat="1" applyFont="1" applyBorder="1"/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7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76225" y="34301430"/>
          <a:ext cx="11068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76225" y="34301430"/>
          <a:ext cx="8972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topLeftCell="A25" workbookViewId="0">
      <selection activeCell="E6" sqref="E6"/>
    </sheetView>
  </sheetViews>
  <sheetFormatPr defaultRowHeight="14.5" x14ac:dyDescent="0.35"/>
  <cols>
    <col min="1" max="1" width="14.36328125" customWidth="1"/>
    <col min="2" max="2" width="38.6328125" customWidth="1"/>
    <col min="3" max="3" width="37.90625" customWidth="1"/>
    <col min="5" max="5" width="21.6328125" customWidth="1"/>
  </cols>
  <sheetData>
    <row r="1" spans="1:3" ht="15" x14ac:dyDescent="0.35">
      <c r="A1" s="74" t="s">
        <v>6</v>
      </c>
      <c r="B1" s="74"/>
      <c r="C1" s="74"/>
    </row>
    <row r="2" spans="1:3" ht="17.5" x14ac:dyDescent="0.35">
      <c r="A2" s="1"/>
    </row>
    <row r="3" spans="1:3" ht="20" x14ac:dyDescent="0.35">
      <c r="A3" s="75" t="s">
        <v>156</v>
      </c>
      <c r="B3" s="75"/>
      <c r="C3" s="75"/>
    </row>
    <row r="4" spans="1:3" ht="17.5" x14ac:dyDescent="0.35">
      <c r="A4" s="76" t="s">
        <v>5</v>
      </c>
      <c r="B4" s="76"/>
      <c r="C4" s="76"/>
    </row>
    <row r="5" spans="1:3" ht="20" x14ac:dyDescent="0.35">
      <c r="A5" s="17"/>
    </row>
    <row r="6" spans="1:3" ht="15" x14ac:dyDescent="0.35">
      <c r="A6" s="2" t="s">
        <v>2</v>
      </c>
      <c r="B6" s="2" t="s">
        <v>1</v>
      </c>
      <c r="C6" s="2" t="s">
        <v>0</v>
      </c>
    </row>
    <row r="7" spans="1:3" ht="18" customHeight="1" x14ac:dyDescent="0.4">
      <c r="A7" s="69" t="s">
        <v>147</v>
      </c>
      <c r="B7" s="8" t="s">
        <v>8</v>
      </c>
      <c r="C7" s="4"/>
    </row>
    <row r="8" spans="1:3" ht="18" x14ac:dyDescent="0.4">
      <c r="A8" s="70"/>
      <c r="B8" s="8" t="s">
        <v>148</v>
      </c>
      <c r="C8" s="5"/>
    </row>
    <row r="9" spans="1:3" ht="16.75" customHeight="1" x14ac:dyDescent="0.4">
      <c r="A9" s="70"/>
      <c r="B9" s="5" t="s">
        <v>82</v>
      </c>
      <c r="C9" s="15"/>
    </row>
    <row r="10" spans="1:3" ht="16.75" customHeight="1" x14ac:dyDescent="0.35">
      <c r="A10" s="70"/>
      <c r="B10" s="5" t="s">
        <v>12</v>
      </c>
      <c r="C10" s="5"/>
    </row>
    <row r="11" spans="1:3" ht="18" x14ac:dyDescent="0.4">
      <c r="A11" s="71"/>
      <c r="B11" s="11" t="s">
        <v>14</v>
      </c>
      <c r="C11" s="16"/>
    </row>
    <row r="12" spans="1:3" ht="18" customHeight="1" x14ac:dyDescent="0.35">
      <c r="A12" s="69" t="s">
        <v>149</v>
      </c>
      <c r="B12" s="66" t="s">
        <v>8</v>
      </c>
      <c r="C12" s="4"/>
    </row>
    <row r="13" spans="1:3" ht="18" x14ac:dyDescent="0.4">
      <c r="A13" s="70"/>
      <c r="B13" s="67" t="s">
        <v>150</v>
      </c>
      <c r="C13" s="5"/>
    </row>
    <row r="14" spans="1:3" ht="18" x14ac:dyDescent="0.4">
      <c r="A14" s="70"/>
      <c r="B14" s="67" t="s">
        <v>85</v>
      </c>
      <c r="C14" s="13"/>
    </row>
    <row r="15" spans="1:3" ht="18" x14ac:dyDescent="0.4">
      <c r="A15" s="70"/>
      <c r="B15" s="67" t="s">
        <v>15</v>
      </c>
      <c r="C15" s="8"/>
    </row>
    <row r="16" spans="1:3" ht="16.75" customHeight="1" x14ac:dyDescent="0.4">
      <c r="A16" s="71"/>
      <c r="B16" s="67" t="s">
        <v>16</v>
      </c>
      <c r="C16" s="6"/>
    </row>
    <row r="17" spans="1:3" ht="18" customHeight="1" x14ac:dyDescent="0.4">
      <c r="A17" s="69" t="s">
        <v>151</v>
      </c>
      <c r="B17" s="7"/>
      <c r="C17" s="4"/>
    </row>
    <row r="18" spans="1:3" ht="16.75" customHeight="1" x14ac:dyDescent="0.4">
      <c r="A18" s="70"/>
      <c r="B18" s="68" t="s">
        <v>155</v>
      </c>
      <c r="C18" s="5"/>
    </row>
    <row r="19" spans="1:3" ht="16.75" customHeight="1" x14ac:dyDescent="0.35">
      <c r="A19" s="70"/>
      <c r="B19" s="5"/>
      <c r="C19" s="10"/>
    </row>
    <row r="20" spans="1:3" ht="18" x14ac:dyDescent="0.4">
      <c r="A20" s="70"/>
      <c r="B20" s="8"/>
      <c r="C20" s="14"/>
    </row>
    <row r="21" spans="1:3" ht="18" x14ac:dyDescent="0.4">
      <c r="A21" s="71"/>
      <c r="B21" s="9"/>
      <c r="C21" s="9"/>
    </row>
    <row r="22" spans="1:3" ht="17" customHeight="1" x14ac:dyDescent="0.4">
      <c r="A22" s="69" t="s">
        <v>152</v>
      </c>
      <c r="B22" s="7" t="s">
        <v>8</v>
      </c>
      <c r="C22" s="4"/>
    </row>
    <row r="23" spans="1:3" ht="18" x14ac:dyDescent="0.4">
      <c r="A23" s="70"/>
      <c r="B23" s="8" t="s">
        <v>153</v>
      </c>
      <c r="C23" s="5"/>
    </row>
    <row r="24" spans="1:3" ht="18" x14ac:dyDescent="0.4">
      <c r="A24" s="70"/>
      <c r="B24" s="8" t="s">
        <v>17</v>
      </c>
      <c r="C24" s="10"/>
    </row>
    <row r="25" spans="1:3" ht="18" x14ac:dyDescent="0.4">
      <c r="A25" s="70"/>
      <c r="B25" s="8" t="s">
        <v>18</v>
      </c>
      <c r="C25" s="5"/>
    </row>
    <row r="26" spans="1:3" ht="18" x14ac:dyDescent="0.4">
      <c r="A26" s="71"/>
      <c r="B26" s="11" t="s">
        <v>117</v>
      </c>
      <c r="C26" s="12"/>
    </row>
    <row r="27" spans="1:3" ht="18" customHeight="1" x14ac:dyDescent="0.35">
      <c r="A27" s="69" t="s">
        <v>154</v>
      </c>
      <c r="B27" s="4" t="s">
        <v>8</v>
      </c>
      <c r="C27" s="4"/>
    </row>
    <row r="28" spans="1:3" ht="16.75" customHeight="1" x14ac:dyDescent="0.35">
      <c r="A28" s="70"/>
      <c r="B28" s="5" t="s">
        <v>114</v>
      </c>
      <c r="C28" s="5"/>
    </row>
    <row r="29" spans="1:3" ht="16.75" customHeight="1" x14ac:dyDescent="0.35">
      <c r="A29" s="70"/>
      <c r="B29" s="5" t="s">
        <v>24</v>
      </c>
      <c r="C29" s="10"/>
    </row>
    <row r="30" spans="1:3" ht="16.75" customHeight="1" x14ac:dyDescent="0.35">
      <c r="A30" s="70"/>
      <c r="B30" s="5" t="s">
        <v>13</v>
      </c>
      <c r="C30" s="5"/>
    </row>
    <row r="31" spans="1:3" ht="16.75" customHeight="1" x14ac:dyDescent="0.35">
      <c r="A31" s="71"/>
      <c r="B31" s="6" t="s">
        <v>9</v>
      </c>
      <c r="C31" s="12"/>
    </row>
    <row r="33" spans="1:3" ht="17.5" x14ac:dyDescent="0.35">
      <c r="A33" s="72"/>
      <c r="B33" s="72"/>
      <c r="C33" s="18" t="s">
        <v>3</v>
      </c>
    </row>
    <row r="34" spans="1:3" ht="18" x14ac:dyDescent="0.4">
      <c r="A34" s="3"/>
      <c r="B34" s="3"/>
      <c r="C34" s="3"/>
    </row>
    <row r="35" spans="1:3" ht="18" x14ac:dyDescent="0.4">
      <c r="A35" s="3"/>
      <c r="B35" s="3"/>
      <c r="C35" s="3"/>
    </row>
    <row r="36" spans="1:3" ht="18" x14ac:dyDescent="0.4">
      <c r="A36" s="3"/>
      <c r="B36" s="3"/>
      <c r="C36" s="3"/>
    </row>
    <row r="38" spans="1:3" ht="18.5" x14ac:dyDescent="0.45">
      <c r="A38" s="73"/>
      <c r="B38" s="73"/>
      <c r="C38" s="19" t="s">
        <v>7</v>
      </c>
    </row>
    <row r="39" spans="1:3" ht="16.5" x14ac:dyDescent="0.35">
      <c r="B39" s="5"/>
    </row>
  </sheetData>
  <mergeCells count="10">
    <mergeCell ref="A22:A26"/>
    <mergeCell ref="A27:A31"/>
    <mergeCell ref="A33:B33"/>
    <mergeCell ref="A38:B38"/>
    <mergeCell ref="A1:C1"/>
    <mergeCell ref="A3:C3"/>
    <mergeCell ref="A4:C4"/>
    <mergeCell ref="A7:A11"/>
    <mergeCell ref="A12:A16"/>
    <mergeCell ref="A17:A21"/>
  </mergeCells>
  <pageMargins left="0.91" right="0.35" top="0.2" bottom="0.27" header="0.2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6"/>
  <sheetViews>
    <sheetView workbookViewId="0">
      <selection activeCell="Q7" sqref="Q7"/>
    </sheetView>
  </sheetViews>
  <sheetFormatPr defaultRowHeight="14.5" x14ac:dyDescent="0.35"/>
  <cols>
    <col min="1" max="1" width="6.81640625" customWidth="1"/>
    <col min="2" max="2" width="25" customWidth="1"/>
    <col min="3" max="3" width="7.54296875" customWidth="1"/>
    <col min="4" max="4" width="6.08984375" customWidth="1"/>
    <col min="5" max="5" width="7.90625" customWidth="1"/>
    <col min="6" max="6" width="12" customWidth="1"/>
    <col min="7" max="7" width="9.90625" bestFit="1" customWidth="1"/>
    <col min="8" max="8" width="2.54296875" customWidth="1"/>
    <col min="13" max="19" width="8.90625"/>
  </cols>
  <sheetData>
    <row r="1" spans="1:14" ht="17.5" x14ac:dyDescent="0.35">
      <c r="A1" s="78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4" ht="19.25" customHeight="1" x14ac:dyDescent="0.35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4" x14ac:dyDescent="0.35">
      <c r="A3" s="20"/>
      <c r="B3" s="20"/>
      <c r="C3" s="20"/>
      <c r="D3" s="20"/>
      <c r="E3" s="20"/>
      <c r="F3" s="20"/>
      <c r="G3" s="20"/>
      <c r="H3" s="21"/>
      <c r="I3" s="80"/>
      <c r="J3" s="80"/>
      <c r="K3" s="80"/>
    </row>
    <row r="4" spans="1:14" ht="28" x14ac:dyDescent="0.35">
      <c r="A4" s="22"/>
      <c r="B4" s="23" t="s">
        <v>28</v>
      </c>
      <c r="C4" s="24" t="s">
        <v>29</v>
      </c>
      <c r="D4" s="24" t="s">
        <v>30</v>
      </c>
      <c r="E4" s="24" t="s">
        <v>31</v>
      </c>
      <c r="F4" s="24" t="s">
        <v>32</v>
      </c>
      <c r="G4" s="24" t="s">
        <v>33</v>
      </c>
      <c r="H4" s="21"/>
      <c r="I4" s="80"/>
      <c r="J4" s="80"/>
      <c r="K4" s="80"/>
    </row>
    <row r="5" spans="1:14" s="21" customFormat="1" ht="15.5" x14ac:dyDescent="0.35">
      <c r="A5" s="49" t="s">
        <v>137</v>
      </c>
      <c r="B5" s="56"/>
      <c r="C5" s="56"/>
      <c r="D5" s="56"/>
      <c r="E5" s="56"/>
      <c r="F5" s="56"/>
      <c r="G5" s="56"/>
      <c r="H5" s="56"/>
    </row>
    <row r="6" spans="1:14" s="21" customFormat="1" ht="15" x14ac:dyDescent="0.3">
      <c r="A6" s="62" t="s">
        <v>138</v>
      </c>
      <c r="B6" s="83" t="s">
        <v>139</v>
      </c>
      <c r="C6" s="83"/>
      <c r="D6" s="83"/>
      <c r="E6" s="83"/>
      <c r="F6" s="83"/>
      <c r="G6" s="63" t="s">
        <v>140</v>
      </c>
      <c r="H6" s="63" t="s">
        <v>141</v>
      </c>
    </row>
    <row r="7" spans="1:14" s="21" customFormat="1" ht="15.5" x14ac:dyDescent="0.35">
      <c r="A7" s="28">
        <v>1</v>
      </c>
      <c r="B7" s="84" t="s">
        <v>142</v>
      </c>
      <c r="C7" s="84"/>
      <c r="D7" s="84"/>
      <c r="E7" s="84"/>
      <c r="F7" s="84"/>
      <c r="G7" s="29">
        <v>1630</v>
      </c>
      <c r="H7" s="64"/>
      <c r="J7" s="21">
        <f>22000/1.08</f>
        <v>20370.370370370369</v>
      </c>
    </row>
    <row r="8" spans="1:14" s="21" customFormat="1" ht="15.65" customHeight="1" x14ac:dyDescent="0.35">
      <c r="A8" s="28">
        <v>2</v>
      </c>
      <c r="B8" s="84" t="s">
        <v>47</v>
      </c>
      <c r="C8" s="84"/>
      <c r="D8" s="84"/>
      <c r="E8" s="84"/>
      <c r="F8" s="84"/>
      <c r="G8" s="29">
        <v>1320</v>
      </c>
      <c r="H8" s="64"/>
      <c r="J8" s="21">
        <f>J7*8%</f>
        <v>1629.6296296296296</v>
      </c>
    </row>
    <row r="9" spans="1:14" s="21" customFormat="1" ht="15.5" x14ac:dyDescent="0.35">
      <c r="A9" s="28">
        <v>3</v>
      </c>
      <c r="B9" s="84" t="s">
        <v>143</v>
      </c>
      <c r="C9" s="84"/>
      <c r="D9" s="84"/>
      <c r="E9" s="84"/>
      <c r="F9" s="84"/>
      <c r="G9" s="29">
        <v>1150</v>
      </c>
      <c r="H9" s="64"/>
    </row>
    <row r="10" spans="1:14" s="21" customFormat="1" ht="15.5" x14ac:dyDescent="0.35">
      <c r="A10" s="28"/>
      <c r="B10" s="85" t="s">
        <v>144</v>
      </c>
      <c r="C10" s="85"/>
      <c r="D10" s="85"/>
      <c r="E10" s="85"/>
      <c r="F10" s="85"/>
      <c r="G10" s="65">
        <f>SUM(G7:G9)</f>
        <v>4100</v>
      </c>
      <c r="H10" s="64"/>
    </row>
    <row r="11" spans="1:14" s="21" customFormat="1" ht="14" x14ac:dyDescent="0.3"/>
    <row r="12" spans="1:14" x14ac:dyDescent="0.35">
      <c r="A12" s="59" t="s">
        <v>145</v>
      </c>
      <c r="B12" s="60" t="s">
        <v>146</v>
      </c>
      <c r="C12" s="61"/>
      <c r="D12" s="61"/>
      <c r="E12" s="61"/>
      <c r="F12" s="61"/>
      <c r="G12" s="61"/>
      <c r="H12" s="21"/>
      <c r="I12" s="20"/>
      <c r="J12" s="20"/>
      <c r="K12" s="20"/>
    </row>
    <row r="13" spans="1:14" x14ac:dyDescent="0.35">
      <c r="A13" s="81" t="s">
        <v>35</v>
      </c>
      <c r="B13" s="82"/>
      <c r="C13" s="21"/>
      <c r="D13" s="25"/>
      <c r="E13" s="25"/>
      <c r="F13" s="21"/>
      <c r="G13" s="21"/>
      <c r="H13" s="21"/>
      <c r="I13" s="21"/>
      <c r="J13" s="21"/>
      <c r="K13" s="21"/>
    </row>
    <row r="14" spans="1:14" ht="15.5" x14ac:dyDescent="0.35">
      <c r="A14" s="26">
        <v>1</v>
      </c>
      <c r="B14" s="26" t="s">
        <v>8</v>
      </c>
      <c r="C14" s="27" t="s">
        <v>36</v>
      </c>
      <c r="D14" s="28" t="s">
        <v>37</v>
      </c>
      <c r="E14" s="28">
        <v>2.6</v>
      </c>
      <c r="F14" s="29">
        <v>750</v>
      </c>
      <c r="G14" s="29">
        <f>E14*F14</f>
        <v>1950</v>
      </c>
      <c r="H14" s="21"/>
      <c r="I14" s="30"/>
      <c r="J14" s="30"/>
      <c r="K14" s="30"/>
    </row>
    <row r="15" spans="1:14" x14ac:dyDescent="0.35">
      <c r="A15" s="26">
        <v>2</v>
      </c>
      <c r="B15" s="26" t="s">
        <v>19</v>
      </c>
      <c r="C15" s="26" t="s">
        <v>41</v>
      </c>
      <c r="D15" s="31" t="s">
        <v>42</v>
      </c>
      <c r="E15" s="32">
        <v>0.8</v>
      </c>
      <c r="F15" s="33">
        <v>13000</v>
      </c>
      <c r="G15" s="33">
        <f>E15*F15</f>
        <v>10400</v>
      </c>
      <c r="H15" s="21"/>
      <c r="I15" s="26"/>
      <c r="J15" s="33"/>
      <c r="K15" s="33"/>
      <c r="N15">
        <f>1*1005</f>
        <v>1005</v>
      </c>
    </row>
    <row r="16" spans="1:14" x14ac:dyDescent="0.35">
      <c r="A16" s="26">
        <v>3</v>
      </c>
      <c r="B16" s="26" t="s">
        <v>20</v>
      </c>
      <c r="C16" s="26" t="s">
        <v>43</v>
      </c>
      <c r="D16" s="32" t="s">
        <v>42</v>
      </c>
      <c r="E16" s="32">
        <v>0.65</v>
      </c>
      <c r="F16" s="33">
        <v>3000</v>
      </c>
      <c r="G16" s="33">
        <f t="shared" ref="G16:G18" si="0">E16*F16</f>
        <v>1950</v>
      </c>
      <c r="H16" s="21"/>
      <c r="I16" s="26"/>
      <c r="J16" s="33"/>
      <c r="K16" s="33"/>
      <c r="N16">
        <f>0.2*1005</f>
        <v>201</v>
      </c>
    </row>
    <row r="17" spans="1:18" ht="15.5" x14ac:dyDescent="0.35">
      <c r="A17" s="26">
        <v>4</v>
      </c>
      <c r="B17" s="26" t="s">
        <v>12</v>
      </c>
      <c r="C17" s="27"/>
      <c r="D17" s="32" t="s">
        <v>42</v>
      </c>
      <c r="E17" s="28">
        <v>0.35</v>
      </c>
      <c r="F17" s="29">
        <v>3000</v>
      </c>
      <c r="G17" s="29">
        <f t="shared" si="0"/>
        <v>1050</v>
      </c>
      <c r="H17" s="21"/>
      <c r="I17" s="26"/>
      <c r="J17" s="33"/>
      <c r="K17" s="33"/>
      <c r="N17">
        <f>1005*0.8</f>
        <v>804</v>
      </c>
    </row>
    <row r="18" spans="1:18" ht="15.5" x14ac:dyDescent="0.35">
      <c r="A18" s="26">
        <v>5</v>
      </c>
      <c r="B18" s="26" t="s">
        <v>14</v>
      </c>
      <c r="C18" s="26"/>
      <c r="D18" s="28" t="s">
        <v>44</v>
      </c>
      <c r="E18" s="28">
        <v>0.03</v>
      </c>
      <c r="F18" s="29">
        <v>40000</v>
      </c>
      <c r="G18" s="29">
        <f t="shared" si="0"/>
        <v>1200</v>
      </c>
      <c r="H18" s="21"/>
      <c r="I18" s="26"/>
      <c r="J18" s="34"/>
      <c r="K18" s="33"/>
    </row>
    <row r="19" spans="1:18" x14ac:dyDescent="0.35">
      <c r="A19" s="26">
        <v>6</v>
      </c>
      <c r="B19" s="26" t="s">
        <v>46</v>
      </c>
      <c r="C19" s="26"/>
      <c r="D19" s="32"/>
      <c r="E19" s="32"/>
      <c r="F19" s="33"/>
      <c r="G19" s="33">
        <v>1350</v>
      </c>
      <c r="H19" s="21"/>
      <c r="I19" s="26"/>
      <c r="J19" s="33"/>
      <c r="K19" s="33"/>
    </row>
    <row r="20" spans="1:18" x14ac:dyDescent="0.35">
      <c r="A20" s="26"/>
      <c r="B20" s="30" t="s">
        <v>48</v>
      </c>
      <c r="C20" s="26"/>
      <c r="D20" s="32"/>
      <c r="E20" s="32"/>
      <c r="F20" s="33"/>
      <c r="G20" s="35">
        <f>SUM(G14:G19)</f>
        <v>17900</v>
      </c>
      <c r="H20" s="21"/>
      <c r="I20" s="26"/>
      <c r="J20" s="33"/>
      <c r="K20" s="33"/>
    </row>
    <row r="21" spans="1:18" x14ac:dyDescent="0.35">
      <c r="A21" s="21"/>
      <c r="B21" s="36" t="s">
        <v>50</v>
      </c>
      <c r="C21" s="21"/>
      <c r="D21" s="25"/>
      <c r="E21" s="25"/>
      <c r="F21" s="37"/>
      <c r="G21" s="37"/>
      <c r="H21" s="21"/>
      <c r="I21" s="30"/>
      <c r="J21" s="35"/>
      <c r="K21" s="35"/>
    </row>
    <row r="22" spans="1:18" ht="15.5" x14ac:dyDescent="0.35">
      <c r="A22" s="26">
        <v>1</v>
      </c>
      <c r="B22" s="26" t="s">
        <v>8</v>
      </c>
      <c r="C22" s="27" t="s">
        <v>36</v>
      </c>
      <c r="D22" s="28" t="s">
        <v>37</v>
      </c>
      <c r="E22" s="28">
        <v>2.6</v>
      </c>
      <c r="F22" s="29">
        <v>750</v>
      </c>
      <c r="G22" s="29">
        <f>E22*F22</f>
        <v>1950</v>
      </c>
      <c r="H22" s="21"/>
      <c r="I22" s="21"/>
      <c r="J22" s="37"/>
      <c r="K22" s="37"/>
    </row>
    <row r="23" spans="1:18" x14ac:dyDescent="0.35">
      <c r="A23" s="26">
        <v>2</v>
      </c>
      <c r="B23" s="26" t="s">
        <v>21</v>
      </c>
      <c r="C23" s="26" t="s">
        <v>52</v>
      </c>
      <c r="D23" s="32" t="s">
        <v>42</v>
      </c>
      <c r="E23" s="32">
        <v>0.87</v>
      </c>
      <c r="F23" s="33">
        <v>10000</v>
      </c>
      <c r="G23" s="33">
        <f>E23*F23</f>
        <v>8700</v>
      </c>
      <c r="H23" s="21"/>
      <c r="I23" s="36"/>
      <c r="J23" s="36"/>
      <c r="K23" s="38"/>
    </row>
    <row r="24" spans="1:18" x14ac:dyDescent="0.35">
      <c r="A24" s="26">
        <v>3</v>
      </c>
      <c r="B24" s="26" t="s">
        <v>24</v>
      </c>
      <c r="C24" s="39" t="s">
        <v>41</v>
      </c>
      <c r="D24" s="32" t="s">
        <v>42</v>
      </c>
      <c r="E24" s="40">
        <v>0.25</v>
      </c>
      <c r="F24" s="41">
        <v>13000</v>
      </c>
      <c r="G24" s="33">
        <f>E24*F24</f>
        <v>3250</v>
      </c>
      <c r="H24" s="21"/>
      <c r="I24" s="21"/>
      <c r="J24" s="21"/>
      <c r="K24" s="21"/>
    </row>
    <row r="25" spans="1:18" ht="18" x14ac:dyDescent="0.4">
      <c r="A25" s="26"/>
      <c r="B25" s="11"/>
      <c r="C25" s="39" t="s">
        <v>53</v>
      </c>
      <c r="D25" s="32" t="s">
        <v>42</v>
      </c>
      <c r="E25" s="40">
        <v>0.15</v>
      </c>
      <c r="F25" s="41">
        <v>6000</v>
      </c>
      <c r="G25" s="33">
        <f>E25*F25</f>
        <v>900</v>
      </c>
      <c r="H25" s="21"/>
      <c r="I25" s="21"/>
      <c r="J25" s="21"/>
      <c r="K25" s="21"/>
    </row>
    <row r="26" spans="1:18" ht="14" customHeight="1" x14ac:dyDescent="0.35">
      <c r="A26" s="26">
        <v>4</v>
      </c>
      <c r="B26" s="26" t="s">
        <v>15</v>
      </c>
      <c r="C26" s="39"/>
      <c r="D26" s="32" t="s">
        <v>42</v>
      </c>
      <c r="E26" s="28">
        <v>0.3</v>
      </c>
      <c r="F26" s="29">
        <v>3000</v>
      </c>
      <c r="G26" s="29">
        <f t="shared" ref="G26:G27" si="1">E26*F26</f>
        <v>900</v>
      </c>
      <c r="H26" s="21"/>
      <c r="I26" s="21"/>
      <c r="J26" s="21"/>
      <c r="K26" s="21"/>
    </row>
    <row r="27" spans="1:18" ht="14" customHeight="1" x14ac:dyDescent="0.35">
      <c r="A27" s="26">
        <v>5</v>
      </c>
      <c r="B27" s="26" t="s">
        <v>16</v>
      </c>
      <c r="C27" s="27"/>
      <c r="D27" s="28" t="s">
        <v>44</v>
      </c>
      <c r="E27" s="28">
        <v>0.03</v>
      </c>
      <c r="F27" s="29">
        <v>40000</v>
      </c>
      <c r="G27" s="29">
        <f t="shared" si="1"/>
        <v>1200</v>
      </c>
      <c r="H27" s="21"/>
      <c r="I27" s="21"/>
      <c r="J27" s="21"/>
      <c r="K27" s="21"/>
    </row>
    <row r="28" spans="1:18" ht="14" customHeight="1" x14ac:dyDescent="0.35">
      <c r="A28" s="26">
        <v>6</v>
      </c>
      <c r="B28" s="26" t="s">
        <v>46</v>
      </c>
      <c r="C28" s="26"/>
      <c r="D28" s="32"/>
      <c r="E28" s="32"/>
      <c r="F28" s="33"/>
      <c r="G28" s="33">
        <v>1000</v>
      </c>
      <c r="H28" s="21"/>
      <c r="I28" s="21"/>
      <c r="J28" s="21"/>
      <c r="K28" s="21"/>
    </row>
    <row r="29" spans="1:18" ht="14" customHeight="1" x14ac:dyDescent="0.35">
      <c r="A29" s="26"/>
      <c r="B29" s="30" t="s">
        <v>48</v>
      </c>
      <c r="C29" s="26"/>
      <c r="D29" s="32"/>
      <c r="E29" s="32"/>
      <c r="F29" s="33"/>
      <c r="G29" s="35">
        <f>SUM(G22:G28)</f>
        <v>17900</v>
      </c>
      <c r="H29" s="21"/>
      <c r="I29" s="21"/>
      <c r="J29" s="21"/>
      <c r="K29" s="21"/>
    </row>
    <row r="30" spans="1:18" ht="14" customHeight="1" x14ac:dyDescent="0.35">
      <c r="A30" s="21"/>
      <c r="B30" s="30" t="s">
        <v>54</v>
      </c>
      <c r="C30" s="21"/>
      <c r="D30" s="25"/>
      <c r="E30" s="25"/>
      <c r="F30" s="42"/>
      <c r="G30" s="42"/>
      <c r="H30" s="21"/>
      <c r="I30" s="21"/>
      <c r="J30" s="21"/>
      <c r="K30" s="21"/>
    </row>
    <row r="31" spans="1:18" ht="14" customHeight="1" x14ac:dyDescent="0.35">
      <c r="A31" s="26">
        <v>1</v>
      </c>
      <c r="B31" s="26" t="s">
        <v>8</v>
      </c>
      <c r="C31" s="27" t="s">
        <v>36</v>
      </c>
      <c r="D31" s="28" t="s">
        <v>37</v>
      </c>
      <c r="E31" s="28">
        <v>2.6</v>
      </c>
      <c r="F31" s="29">
        <v>750</v>
      </c>
      <c r="G31" s="29">
        <f>E31*F31</f>
        <v>1950</v>
      </c>
      <c r="H31" s="21"/>
      <c r="I31" s="21"/>
      <c r="J31" s="21"/>
      <c r="K31" s="21"/>
      <c r="M31" s="21"/>
      <c r="N31" s="21"/>
      <c r="O31" s="25"/>
      <c r="P31" s="25"/>
      <c r="Q31" s="42"/>
      <c r="R31" s="42"/>
    </row>
    <row r="32" spans="1:18" ht="20.399999999999999" customHeight="1" x14ac:dyDescent="0.35">
      <c r="A32" s="26">
        <v>2</v>
      </c>
      <c r="B32" s="26" t="s">
        <v>55</v>
      </c>
      <c r="C32" s="43" t="s">
        <v>56</v>
      </c>
      <c r="D32" s="32" t="s">
        <v>57</v>
      </c>
      <c r="E32" s="32">
        <v>0.64</v>
      </c>
      <c r="F32" s="33">
        <v>15000</v>
      </c>
      <c r="G32" s="33">
        <f t="shared" ref="G32:G35" si="2">E32*F32</f>
        <v>9600</v>
      </c>
      <c r="H32" s="21"/>
      <c r="I32" s="21"/>
      <c r="J32" s="21"/>
      <c r="K32" s="21"/>
      <c r="M32" s="21"/>
      <c r="N32" s="21"/>
      <c r="O32" s="25"/>
      <c r="P32" s="25"/>
      <c r="Q32" s="44"/>
      <c r="R32" s="42"/>
    </row>
    <row r="33" spans="1:11" x14ac:dyDescent="0.35">
      <c r="A33" s="26">
        <v>3</v>
      </c>
      <c r="B33" s="26" t="s">
        <v>22</v>
      </c>
      <c r="C33" s="45" t="s">
        <v>53</v>
      </c>
      <c r="D33" s="32" t="s">
        <v>57</v>
      </c>
      <c r="E33" s="32">
        <v>0.65</v>
      </c>
      <c r="F33" s="33">
        <v>5000</v>
      </c>
      <c r="G33" s="33">
        <f t="shared" si="2"/>
        <v>3250</v>
      </c>
      <c r="H33" s="21"/>
      <c r="I33" s="21"/>
      <c r="J33" s="21"/>
      <c r="K33" s="21"/>
    </row>
    <row r="34" spans="1:11" ht="13.25" customHeight="1" x14ac:dyDescent="0.35">
      <c r="A34" s="26">
        <v>4</v>
      </c>
      <c r="B34" s="26" t="s">
        <v>4</v>
      </c>
      <c r="C34" s="26"/>
      <c r="D34" s="32" t="s">
        <v>42</v>
      </c>
      <c r="E34" s="28">
        <v>0.3</v>
      </c>
      <c r="F34" s="29">
        <v>3000</v>
      </c>
      <c r="G34" s="29">
        <f t="shared" si="2"/>
        <v>900</v>
      </c>
      <c r="H34" s="21"/>
      <c r="I34" s="21"/>
      <c r="J34" s="21"/>
      <c r="K34" s="21"/>
    </row>
    <row r="35" spans="1:11" ht="13.25" customHeight="1" x14ac:dyDescent="0.35">
      <c r="A35" s="26">
        <v>5</v>
      </c>
      <c r="B35" s="26" t="s">
        <v>10</v>
      </c>
      <c r="C35" s="46"/>
      <c r="D35" s="28" t="s">
        <v>44</v>
      </c>
      <c r="E35" s="28">
        <v>0.03</v>
      </c>
      <c r="F35" s="29">
        <v>40000</v>
      </c>
      <c r="G35" s="29">
        <f t="shared" si="2"/>
        <v>1200</v>
      </c>
      <c r="H35" s="21"/>
      <c r="I35" s="21"/>
      <c r="J35" s="21"/>
      <c r="K35" s="21"/>
    </row>
    <row r="36" spans="1:11" ht="13.25" customHeight="1" x14ac:dyDescent="0.35">
      <c r="A36" s="26">
        <v>6</v>
      </c>
      <c r="B36" s="26" t="s">
        <v>46</v>
      </c>
      <c r="C36" s="26"/>
      <c r="D36" s="32"/>
      <c r="E36" s="32"/>
      <c r="F36" s="33"/>
      <c r="G36" s="33">
        <v>1000</v>
      </c>
      <c r="H36" s="21"/>
      <c r="I36" s="21"/>
      <c r="J36" s="47"/>
      <c r="K36" s="21"/>
    </row>
    <row r="37" spans="1:11" ht="13.25" customHeight="1" x14ac:dyDescent="0.35">
      <c r="A37" s="26"/>
      <c r="B37" s="30" t="s">
        <v>48</v>
      </c>
      <c r="C37" s="26"/>
      <c r="D37" s="32"/>
      <c r="E37" s="32"/>
      <c r="F37" s="33"/>
      <c r="G37" s="35">
        <f>SUM(G31:G36)</f>
        <v>17900</v>
      </c>
      <c r="H37" s="21"/>
      <c r="I37" s="21"/>
      <c r="J37" s="47"/>
      <c r="K37" s="21"/>
    </row>
    <row r="38" spans="1:11" ht="13.25" customHeight="1" x14ac:dyDescent="0.35">
      <c r="A38" s="21"/>
      <c r="B38" s="36" t="s">
        <v>58</v>
      </c>
      <c r="C38" s="21"/>
      <c r="D38" s="25"/>
      <c r="E38" s="25"/>
      <c r="F38" s="37"/>
      <c r="G38" s="37"/>
      <c r="H38" s="21"/>
      <c r="I38" s="21"/>
      <c r="J38" s="21"/>
      <c r="K38" s="21"/>
    </row>
    <row r="39" spans="1:11" ht="13.25" customHeight="1" x14ac:dyDescent="0.35">
      <c r="A39" s="26">
        <v>1</v>
      </c>
      <c r="B39" s="26" t="s">
        <v>8</v>
      </c>
      <c r="C39" s="27" t="s">
        <v>36</v>
      </c>
      <c r="D39" s="28" t="s">
        <v>37</v>
      </c>
      <c r="E39" s="28">
        <v>2.6</v>
      </c>
      <c r="F39" s="29">
        <v>750</v>
      </c>
      <c r="G39" s="29">
        <f>E39*F39</f>
        <v>1950</v>
      </c>
      <c r="H39" s="21"/>
      <c r="I39" s="21"/>
      <c r="J39" s="21"/>
      <c r="K39" s="21"/>
    </row>
    <row r="40" spans="1:11" x14ac:dyDescent="0.35">
      <c r="A40" s="26">
        <v>2</v>
      </c>
      <c r="B40" s="26" t="s">
        <v>23</v>
      </c>
      <c r="C40" s="26" t="s">
        <v>59</v>
      </c>
      <c r="D40" s="32" t="s">
        <v>42</v>
      </c>
      <c r="E40" s="32">
        <v>0.48</v>
      </c>
      <c r="F40" s="33">
        <v>23000</v>
      </c>
      <c r="G40" s="33">
        <f>E40*F40</f>
        <v>11040</v>
      </c>
      <c r="H40" s="21"/>
      <c r="I40" s="21"/>
      <c r="J40" s="21"/>
      <c r="K40" s="21"/>
    </row>
    <row r="41" spans="1:11" x14ac:dyDescent="0.35">
      <c r="A41" s="26">
        <v>3</v>
      </c>
      <c r="B41" s="26" t="s">
        <v>17</v>
      </c>
      <c r="C41" s="39" t="s">
        <v>60</v>
      </c>
      <c r="D41" s="32" t="s">
        <v>42</v>
      </c>
      <c r="E41" s="40">
        <v>0.3</v>
      </c>
      <c r="F41" s="41">
        <v>7000</v>
      </c>
      <c r="G41" s="33">
        <f t="shared" ref="G41" si="3">E41*F41</f>
        <v>2100</v>
      </c>
      <c r="H41" s="21"/>
      <c r="I41" s="21"/>
      <c r="J41" s="21" t="s">
        <v>61</v>
      </c>
      <c r="K41" s="21"/>
    </row>
    <row r="42" spans="1:11" x14ac:dyDescent="0.35">
      <c r="A42" s="26">
        <v>4</v>
      </c>
      <c r="B42" s="26" t="s">
        <v>18</v>
      </c>
      <c r="C42" s="39"/>
      <c r="D42" s="40"/>
      <c r="E42" s="40"/>
      <c r="F42" s="41"/>
      <c r="G42" s="41">
        <v>940</v>
      </c>
      <c r="H42" s="21"/>
      <c r="I42" s="21"/>
      <c r="J42" s="21"/>
      <c r="K42" s="21"/>
    </row>
    <row r="43" spans="1:11" x14ac:dyDescent="0.35">
      <c r="A43" s="26">
        <v>5</v>
      </c>
      <c r="B43" s="26" t="s">
        <v>9</v>
      </c>
      <c r="C43" s="26"/>
      <c r="D43" s="32"/>
      <c r="E43" s="32"/>
      <c r="F43" s="33"/>
      <c r="G43" s="33">
        <v>900</v>
      </c>
      <c r="H43" s="21"/>
      <c r="I43" s="21"/>
      <c r="J43" s="21"/>
      <c r="K43" s="21"/>
    </row>
    <row r="44" spans="1:11" x14ac:dyDescent="0.35">
      <c r="A44" s="26">
        <v>6</v>
      </c>
      <c r="B44" s="26" t="s">
        <v>46</v>
      </c>
      <c r="C44" s="26"/>
      <c r="D44" s="32"/>
      <c r="E44" s="32"/>
      <c r="F44" s="33"/>
      <c r="G44" s="33">
        <v>970</v>
      </c>
      <c r="H44" s="21"/>
      <c r="I44" s="21"/>
      <c r="J44" s="21"/>
      <c r="K44" s="21"/>
    </row>
    <row r="45" spans="1:11" x14ac:dyDescent="0.35">
      <c r="A45" s="26"/>
      <c r="B45" s="26" t="s">
        <v>48</v>
      </c>
      <c r="C45" s="26"/>
      <c r="D45" s="32"/>
      <c r="E45" s="32"/>
      <c r="F45" s="33"/>
      <c r="G45" s="35">
        <f>SUM(G39:G44)</f>
        <v>17900</v>
      </c>
      <c r="H45" s="21"/>
      <c r="I45" s="21"/>
      <c r="J45" s="21"/>
      <c r="K45" s="21"/>
    </row>
    <row r="46" spans="1:11" x14ac:dyDescent="0.35">
      <c r="A46" s="21"/>
      <c r="B46" s="30" t="s">
        <v>62</v>
      </c>
      <c r="C46" s="21"/>
      <c r="D46" s="25"/>
      <c r="E46" s="25"/>
      <c r="F46" s="37"/>
      <c r="G46" s="37"/>
      <c r="H46" s="21"/>
      <c r="I46" s="21"/>
      <c r="J46" s="21"/>
    </row>
    <row r="47" spans="1:11" ht="15.5" x14ac:dyDescent="0.35">
      <c r="A47" s="26">
        <v>1</v>
      </c>
      <c r="B47" s="26" t="s">
        <v>8</v>
      </c>
      <c r="C47" s="27" t="s">
        <v>36</v>
      </c>
      <c r="D47" s="28" t="s">
        <v>37</v>
      </c>
      <c r="E47" s="28">
        <v>2.6</v>
      </c>
      <c r="F47" s="29">
        <v>750</v>
      </c>
      <c r="G47" s="29">
        <f>E47*F47</f>
        <v>1950</v>
      </c>
      <c r="H47" s="21"/>
      <c r="I47" s="21"/>
      <c r="J47" s="21"/>
    </row>
    <row r="48" spans="1:11" x14ac:dyDescent="0.35">
      <c r="A48" s="48">
        <v>2</v>
      </c>
      <c r="B48" s="26" t="s">
        <v>63</v>
      </c>
      <c r="C48" s="26" t="s">
        <v>64</v>
      </c>
      <c r="D48" s="32" t="s">
        <v>42</v>
      </c>
      <c r="E48" s="32">
        <v>0.37</v>
      </c>
      <c r="F48" s="33">
        <v>13000</v>
      </c>
      <c r="G48" s="33">
        <f>E48*F48</f>
        <v>4810</v>
      </c>
      <c r="H48" s="21"/>
      <c r="I48" s="21"/>
      <c r="J48" s="21"/>
    </row>
    <row r="49" spans="1:11" x14ac:dyDescent="0.35">
      <c r="A49" s="48"/>
      <c r="C49" s="26" t="s">
        <v>65</v>
      </c>
      <c r="D49" s="32" t="s">
        <v>42</v>
      </c>
      <c r="E49" s="32">
        <v>0.25</v>
      </c>
      <c r="F49" s="33">
        <v>18000</v>
      </c>
      <c r="G49" s="33">
        <f>E49*F49</f>
        <v>4500</v>
      </c>
      <c r="H49" s="21"/>
      <c r="I49" s="21"/>
      <c r="J49" s="21"/>
    </row>
    <row r="50" spans="1:11" x14ac:dyDescent="0.35">
      <c r="A50" s="26">
        <v>3</v>
      </c>
      <c r="B50" s="26" t="s">
        <v>66</v>
      </c>
      <c r="C50" s="39" t="s">
        <v>67</v>
      </c>
      <c r="D50" s="32" t="s">
        <v>68</v>
      </c>
      <c r="E50" s="40">
        <v>1</v>
      </c>
      <c r="F50" s="41">
        <v>3500</v>
      </c>
      <c r="G50" s="41">
        <f t="shared" ref="G50:G52" si="4">E50*F50</f>
        <v>3500</v>
      </c>
      <c r="H50" s="21"/>
      <c r="I50" s="21"/>
      <c r="J50" s="21"/>
    </row>
    <row r="51" spans="1:11" ht="15.5" x14ac:dyDescent="0.35">
      <c r="A51" s="48">
        <v>4</v>
      </c>
      <c r="B51" s="26" t="s">
        <v>13</v>
      </c>
      <c r="C51" s="27"/>
      <c r="D51" s="32" t="s">
        <v>42</v>
      </c>
      <c r="E51" s="28">
        <v>0.3</v>
      </c>
      <c r="F51" s="29">
        <v>3000</v>
      </c>
      <c r="G51" s="29">
        <f t="shared" si="4"/>
        <v>900</v>
      </c>
      <c r="H51" s="21"/>
      <c r="I51" s="21"/>
      <c r="J51" s="21"/>
    </row>
    <row r="52" spans="1:11" ht="15.5" x14ac:dyDescent="0.35">
      <c r="A52" s="26">
        <v>5</v>
      </c>
      <c r="B52" s="26" t="s">
        <v>11</v>
      </c>
      <c r="C52" s="26"/>
      <c r="D52" s="28" t="s">
        <v>44</v>
      </c>
      <c r="E52" s="28">
        <v>0.03</v>
      </c>
      <c r="F52" s="29">
        <v>40000</v>
      </c>
      <c r="G52" s="29">
        <f t="shared" si="4"/>
        <v>1200</v>
      </c>
      <c r="H52" s="21"/>
      <c r="I52" s="21"/>
      <c r="J52" s="21"/>
    </row>
    <row r="53" spans="1:11" x14ac:dyDescent="0.35">
      <c r="A53" s="48">
        <v>6</v>
      </c>
      <c r="B53" s="26" t="s">
        <v>46</v>
      </c>
      <c r="C53" s="26"/>
      <c r="D53" s="32"/>
      <c r="E53" s="32"/>
      <c r="F53" s="33"/>
      <c r="G53" s="33">
        <v>1040</v>
      </c>
      <c r="H53" s="21"/>
      <c r="I53" s="21"/>
      <c r="J53" s="21"/>
    </row>
    <row r="54" spans="1:11" x14ac:dyDescent="0.35">
      <c r="A54" s="26"/>
      <c r="B54" s="30" t="s">
        <v>48</v>
      </c>
      <c r="C54" s="26"/>
      <c r="D54" s="32"/>
      <c r="E54" s="32"/>
      <c r="F54" s="33"/>
      <c r="G54" s="35">
        <f>SUM(G47:G53)</f>
        <v>17900</v>
      </c>
      <c r="H54" s="21"/>
      <c r="I54" s="21"/>
      <c r="J54" s="21"/>
    </row>
    <row r="55" spans="1:11" ht="15.5" x14ac:dyDescent="0.35">
      <c r="A55" s="21"/>
      <c r="C55" s="49"/>
      <c r="D55" s="50"/>
      <c r="E55" s="77" t="s">
        <v>69</v>
      </c>
      <c r="F55" s="77"/>
      <c r="G55" s="77"/>
      <c r="H55" s="77"/>
      <c r="I55" s="77"/>
      <c r="J55" s="77"/>
    </row>
    <row r="56" spans="1:11" ht="61.75" customHeight="1" x14ac:dyDescent="0.35">
      <c r="A56" s="21"/>
      <c r="C56" s="36"/>
      <c r="D56" s="20"/>
      <c r="E56" s="36"/>
      <c r="F56" s="36"/>
      <c r="G56" s="21"/>
      <c r="H56" s="21"/>
      <c r="I56" s="21"/>
      <c r="J56" s="21"/>
      <c r="K56" s="21"/>
    </row>
    <row r="57" spans="1:11" ht="14.4" customHeight="1" x14ac:dyDescent="0.35">
      <c r="A57" s="21"/>
      <c r="C57" s="36"/>
      <c r="D57" s="20"/>
      <c r="E57" s="79" t="s">
        <v>70</v>
      </c>
      <c r="F57" s="79"/>
      <c r="G57" s="79"/>
      <c r="H57" s="79"/>
      <c r="I57" s="79"/>
      <c r="J57" s="79"/>
      <c r="K57" s="21"/>
    </row>
    <row r="58" spans="1:11" ht="18.649999999999999" customHeight="1" x14ac:dyDescent="0.35">
      <c r="H58" s="21"/>
      <c r="I58" s="21"/>
      <c r="J58" s="21"/>
      <c r="K58" s="21"/>
    </row>
    <row r="59" spans="1:11" ht="69" customHeight="1" x14ac:dyDescent="0.35"/>
    <row r="60" spans="1:11" ht="17.5" x14ac:dyDescent="0.35">
      <c r="A60" s="78" t="s">
        <v>25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ht="16.5" x14ac:dyDescent="0.35">
      <c r="A61" s="79" t="s">
        <v>71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 ht="17.5" x14ac:dyDescent="0.35">
      <c r="A62" s="20"/>
      <c r="B62" s="20"/>
      <c r="C62" s="20"/>
      <c r="D62" s="20"/>
      <c r="E62" s="20"/>
      <c r="F62" s="20"/>
      <c r="G62" s="20"/>
      <c r="H62" s="51"/>
      <c r="I62" s="51"/>
      <c r="J62" s="51"/>
      <c r="K62" s="51"/>
    </row>
    <row r="63" spans="1:11" ht="28" x14ac:dyDescent="0.35">
      <c r="A63" s="22"/>
      <c r="B63" s="23" t="s">
        <v>28</v>
      </c>
      <c r="C63" s="24" t="s">
        <v>29</v>
      </c>
      <c r="D63" s="24" t="s">
        <v>30</v>
      </c>
      <c r="E63" s="24" t="s">
        <v>31</v>
      </c>
      <c r="F63" s="24" t="s">
        <v>32</v>
      </c>
      <c r="G63" s="24" t="s">
        <v>33</v>
      </c>
      <c r="H63" s="52"/>
      <c r="I63" s="52"/>
      <c r="J63" s="52"/>
      <c r="K63" s="52"/>
    </row>
    <row r="64" spans="1:11" x14ac:dyDescent="0.35">
      <c r="A64" s="81" t="s">
        <v>35</v>
      </c>
      <c r="B64" s="82"/>
      <c r="C64" s="21"/>
      <c r="D64" s="25"/>
      <c r="E64" s="25"/>
      <c r="F64" s="21"/>
      <c r="G64" s="21"/>
      <c r="H64" s="21"/>
      <c r="I64" s="80" t="s">
        <v>27</v>
      </c>
      <c r="J64" s="80"/>
      <c r="K64" s="80"/>
    </row>
    <row r="65" spans="1:11" x14ac:dyDescent="0.35">
      <c r="A65" s="26">
        <v>1</v>
      </c>
      <c r="B65" s="26" t="s">
        <v>8</v>
      </c>
      <c r="C65" s="53" t="s">
        <v>72</v>
      </c>
      <c r="D65" s="31" t="s">
        <v>42</v>
      </c>
      <c r="E65" s="31">
        <v>1.2</v>
      </c>
      <c r="F65" s="54">
        <v>1700</v>
      </c>
      <c r="G65" s="54">
        <f>E65*F65</f>
        <v>2040</v>
      </c>
      <c r="H65" s="21"/>
      <c r="I65" s="80" t="s">
        <v>34</v>
      </c>
      <c r="J65" s="80"/>
      <c r="K65" s="80"/>
    </row>
    <row r="66" spans="1:11" x14ac:dyDescent="0.35">
      <c r="A66" s="26">
        <v>2</v>
      </c>
      <c r="B66" s="26" t="s">
        <v>73</v>
      </c>
      <c r="C66" s="26" t="s">
        <v>74</v>
      </c>
      <c r="D66" s="32" t="s">
        <v>42</v>
      </c>
      <c r="E66" s="32">
        <v>1</v>
      </c>
      <c r="F66" s="33">
        <v>10000</v>
      </c>
      <c r="G66" s="33">
        <f>E66*F66</f>
        <v>10000</v>
      </c>
      <c r="H66" s="21"/>
      <c r="I66" s="21"/>
      <c r="J66" s="21"/>
      <c r="K66" s="21"/>
    </row>
    <row r="67" spans="1:11" x14ac:dyDescent="0.35">
      <c r="A67" s="26">
        <v>3</v>
      </c>
      <c r="B67" s="26" t="s">
        <v>75</v>
      </c>
      <c r="C67" s="26" t="s">
        <v>76</v>
      </c>
      <c r="D67" s="32" t="s">
        <v>42</v>
      </c>
      <c r="E67" s="32">
        <v>0.2</v>
      </c>
      <c r="F67" s="33">
        <v>13000</v>
      </c>
      <c r="G67" s="33">
        <f t="shared" ref="G67:G69" si="5">E67*F67</f>
        <v>2600</v>
      </c>
      <c r="H67" s="21"/>
      <c r="I67" s="30" t="s">
        <v>38</v>
      </c>
      <c r="J67" s="30" t="s">
        <v>39</v>
      </c>
      <c r="K67" s="30" t="s">
        <v>40</v>
      </c>
    </row>
    <row r="68" spans="1:11" x14ac:dyDescent="0.35">
      <c r="A68" s="26">
        <v>4</v>
      </c>
      <c r="B68" s="26"/>
      <c r="C68" s="26" t="s">
        <v>77</v>
      </c>
      <c r="D68" s="32" t="s">
        <v>68</v>
      </c>
      <c r="E68" s="32">
        <v>0.1</v>
      </c>
      <c r="F68" s="33">
        <v>1500</v>
      </c>
      <c r="G68" s="33">
        <f t="shared" si="5"/>
        <v>150</v>
      </c>
      <c r="H68" s="21"/>
      <c r="I68" s="26">
        <v>1</v>
      </c>
      <c r="J68" s="33">
        <v>22000</v>
      </c>
      <c r="K68" s="33">
        <v>22000</v>
      </c>
    </row>
    <row r="69" spans="1:11" x14ac:dyDescent="0.35">
      <c r="A69" s="26">
        <v>5</v>
      </c>
      <c r="B69" s="26"/>
      <c r="C69" s="39" t="s">
        <v>78</v>
      </c>
      <c r="D69" s="32" t="s">
        <v>42</v>
      </c>
      <c r="E69" s="40">
        <v>0.1</v>
      </c>
      <c r="F69" s="41">
        <v>1600</v>
      </c>
      <c r="G69" s="41">
        <f t="shared" si="5"/>
        <v>160</v>
      </c>
      <c r="H69" s="21"/>
      <c r="I69" s="26"/>
      <c r="J69" s="33"/>
      <c r="K69" s="33"/>
    </row>
    <row r="70" spans="1:11" x14ac:dyDescent="0.35">
      <c r="A70" s="26">
        <v>6</v>
      </c>
      <c r="B70" s="26" t="s">
        <v>79</v>
      </c>
      <c r="C70" s="27"/>
      <c r="D70" s="40"/>
      <c r="E70" s="40"/>
      <c r="F70" s="41"/>
      <c r="G70" s="41">
        <v>1010</v>
      </c>
      <c r="H70" s="21"/>
      <c r="I70" s="26"/>
      <c r="J70" s="33"/>
      <c r="K70" s="33"/>
    </row>
    <row r="71" spans="1:11" x14ac:dyDescent="0.35">
      <c r="A71" s="26">
        <v>7</v>
      </c>
      <c r="B71" s="26" t="s">
        <v>9</v>
      </c>
      <c r="C71" s="26"/>
      <c r="D71" s="32"/>
      <c r="E71" s="32"/>
      <c r="F71" s="33"/>
      <c r="G71" s="33">
        <v>940</v>
      </c>
      <c r="H71" s="21"/>
      <c r="I71" s="26" t="s">
        <v>45</v>
      </c>
      <c r="J71" s="34">
        <v>0.08</v>
      </c>
      <c r="K71" s="33">
        <f>20000*8%</f>
        <v>1600</v>
      </c>
    </row>
    <row r="72" spans="1:11" x14ac:dyDescent="0.35">
      <c r="A72" s="26">
        <v>8</v>
      </c>
      <c r="B72" s="26" t="s">
        <v>46</v>
      </c>
      <c r="C72" s="26"/>
      <c r="D72" s="32"/>
      <c r="E72" s="32"/>
      <c r="F72" s="33"/>
      <c r="G72" s="33">
        <v>1000</v>
      </c>
      <c r="H72" s="21"/>
      <c r="I72" s="26" t="s">
        <v>47</v>
      </c>
      <c r="J72" s="33"/>
      <c r="K72" s="33">
        <v>1350</v>
      </c>
    </row>
    <row r="73" spans="1:11" x14ac:dyDescent="0.35">
      <c r="A73" s="26"/>
      <c r="B73" s="30" t="s">
        <v>48</v>
      </c>
      <c r="C73" s="26"/>
      <c r="D73" s="32"/>
      <c r="E73" s="32"/>
      <c r="F73" s="33"/>
      <c r="G73" s="35">
        <f>SUM(G65:G72)</f>
        <v>17900</v>
      </c>
      <c r="H73" s="21"/>
      <c r="I73" s="26" t="s">
        <v>49</v>
      </c>
      <c r="J73" s="33"/>
      <c r="K73" s="33">
        <v>1150</v>
      </c>
    </row>
    <row r="74" spans="1:11" x14ac:dyDescent="0.35">
      <c r="A74" s="21"/>
      <c r="B74" s="36" t="s">
        <v>50</v>
      </c>
      <c r="C74" s="21"/>
      <c r="D74" s="25"/>
      <c r="E74" s="25"/>
      <c r="F74" s="37"/>
      <c r="G74" s="37"/>
      <c r="H74" s="21"/>
      <c r="I74" s="30" t="s">
        <v>51</v>
      </c>
      <c r="J74" s="35"/>
      <c r="K74" s="35">
        <f>K71+K72+K73</f>
        <v>4100</v>
      </c>
    </row>
    <row r="75" spans="1:11" x14ac:dyDescent="0.35">
      <c r="A75" s="26">
        <v>1</v>
      </c>
      <c r="B75" s="26" t="s">
        <v>8</v>
      </c>
      <c r="C75" s="53" t="s">
        <v>72</v>
      </c>
      <c r="D75" s="31" t="s">
        <v>57</v>
      </c>
      <c r="E75" s="31">
        <v>1.2</v>
      </c>
      <c r="F75" s="54">
        <v>1600</v>
      </c>
      <c r="G75" s="54">
        <f>E75*F75</f>
        <v>1920</v>
      </c>
      <c r="H75" s="21"/>
      <c r="I75" s="21"/>
      <c r="J75" s="37"/>
      <c r="K75" s="37"/>
    </row>
    <row r="76" spans="1:11" x14ac:dyDescent="0.35">
      <c r="A76" s="26">
        <v>2</v>
      </c>
      <c r="B76" s="26" t="s">
        <v>80</v>
      </c>
      <c r="C76" s="26" t="s">
        <v>81</v>
      </c>
      <c r="D76" s="32" t="s">
        <v>57</v>
      </c>
      <c r="E76" s="32">
        <v>0.62</v>
      </c>
      <c r="F76" s="33">
        <v>12000</v>
      </c>
      <c r="G76" s="33">
        <f>E76*F76</f>
        <v>7440</v>
      </c>
      <c r="H76" s="21"/>
      <c r="I76" s="21"/>
      <c r="J76" s="21"/>
      <c r="K76" s="21"/>
    </row>
    <row r="77" spans="1:11" x14ac:dyDescent="0.35">
      <c r="A77" s="26">
        <v>3</v>
      </c>
      <c r="B77" s="26" t="s">
        <v>82</v>
      </c>
      <c r="C77" s="39" t="s">
        <v>83</v>
      </c>
      <c r="D77" s="40" t="s">
        <v>57</v>
      </c>
      <c r="E77" s="40">
        <v>0.4</v>
      </c>
      <c r="F77" s="41">
        <v>13000</v>
      </c>
      <c r="G77" s="41">
        <f t="shared" ref="G77" si="6">E77*F77</f>
        <v>5200</v>
      </c>
      <c r="H77" s="21"/>
      <c r="I77" s="36" t="s">
        <v>48</v>
      </c>
      <c r="J77" s="36"/>
      <c r="K77" s="38">
        <f>K74+G73</f>
        <v>22000</v>
      </c>
    </row>
    <row r="78" spans="1:11" x14ac:dyDescent="0.35">
      <c r="A78" s="26">
        <v>4</v>
      </c>
      <c r="B78" s="26" t="s">
        <v>84</v>
      </c>
      <c r="C78" s="39"/>
      <c r="D78" s="40"/>
      <c r="E78" s="40"/>
      <c r="F78" s="41"/>
      <c r="G78" s="41">
        <v>900</v>
      </c>
      <c r="H78" s="21"/>
      <c r="I78" s="21"/>
      <c r="J78" s="21"/>
      <c r="K78" s="21"/>
    </row>
    <row r="79" spans="1:11" x14ac:dyDescent="0.35">
      <c r="A79" s="26">
        <v>5</v>
      </c>
      <c r="B79" s="26" t="s">
        <v>14</v>
      </c>
      <c r="C79" s="27"/>
      <c r="D79" s="40"/>
      <c r="E79" s="40"/>
      <c r="F79" s="41"/>
      <c r="G79" s="41">
        <v>1000</v>
      </c>
      <c r="H79" s="21"/>
      <c r="I79" s="21"/>
      <c r="J79" s="21"/>
      <c r="K79" s="21"/>
    </row>
    <row r="80" spans="1:11" x14ac:dyDescent="0.35">
      <c r="A80" s="26">
        <v>6</v>
      </c>
      <c r="B80" s="26" t="s">
        <v>46</v>
      </c>
      <c r="C80" s="26"/>
      <c r="D80" s="32"/>
      <c r="E80" s="32"/>
      <c r="F80" s="33"/>
      <c r="G80" s="33">
        <v>1440</v>
      </c>
      <c r="H80" s="21"/>
      <c r="I80" s="21"/>
      <c r="J80" s="21"/>
      <c r="K80" s="21"/>
    </row>
    <row r="81" spans="1:11" x14ac:dyDescent="0.35">
      <c r="A81" s="26"/>
      <c r="B81" s="30" t="s">
        <v>48</v>
      </c>
      <c r="C81" s="26"/>
      <c r="D81" s="32"/>
      <c r="E81" s="32"/>
      <c r="F81" s="33"/>
      <c r="G81" s="35">
        <f>SUM(G101:G106)</f>
        <v>17900</v>
      </c>
      <c r="H81" s="21"/>
      <c r="I81" s="21"/>
      <c r="J81" s="21"/>
      <c r="K81" s="21"/>
    </row>
    <row r="82" spans="1:11" x14ac:dyDescent="0.35">
      <c r="A82" s="21"/>
      <c r="B82" s="30" t="s">
        <v>54</v>
      </c>
      <c r="C82" s="21"/>
      <c r="D82" s="25"/>
      <c r="E82" s="25"/>
      <c r="F82" s="42"/>
      <c r="G82" s="42"/>
      <c r="H82" s="21"/>
      <c r="I82" s="21"/>
      <c r="J82" s="21"/>
      <c r="K82" s="21"/>
    </row>
    <row r="83" spans="1:11" x14ac:dyDescent="0.35">
      <c r="A83" s="26">
        <v>1</v>
      </c>
      <c r="B83" s="26" t="s">
        <v>8</v>
      </c>
      <c r="C83" s="53" t="s">
        <v>72</v>
      </c>
      <c r="D83" s="31" t="s">
        <v>57</v>
      </c>
      <c r="E83" s="31">
        <v>1.2</v>
      </c>
      <c r="F83" s="54">
        <v>1600</v>
      </c>
      <c r="G83" s="54">
        <f>E83*F83</f>
        <v>1920</v>
      </c>
      <c r="H83" s="21"/>
      <c r="I83" s="21"/>
      <c r="J83" s="21"/>
      <c r="K83" s="21"/>
    </row>
    <row r="84" spans="1:11" x14ac:dyDescent="0.35">
      <c r="A84" s="26">
        <v>2</v>
      </c>
      <c r="B84" s="26" t="s">
        <v>85</v>
      </c>
      <c r="C84" s="55" t="s">
        <v>86</v>
      </c>
      <c r="D84" s="32" t="s">
        <v>57</v>
      </c>
      <c r="E84" s="32">
        <v>0.41</v>
      </c>
      <c r="F84" s="33">
        <v>25000</v>
      </c>
      <c r="G84" s="33">
        <f t="shared" ref="G84:G86" si="7">E84*F84</f>
        <v>10250</v>
      </c>
      <c r="H84" s="21"/>
      <c r="I84" s="21"/>
      <c r="J84" s="21"/>
      <c r="K84" s="21"/>
    </row>
    <row r="85" spans="1:11" x14ac:dyDescent="0.35">
      <c r="A85" s="26">
        <v>3</v>
      </c>
      <c r="B85" s="26" t="s">
        <v>87</v>
      </c>
      <c r="C85" s="45" t="s">
        <v>88</v>
      </c>
      <c r="D85" s="32" t="s">
        <v>57</v>
      </c>
      <c r="E85" s="32">
        <v>0.23</v>
      </c>
      <c r="F85" s="33">
        <v>7000</v>
      </c>
      <c r="G85" s="33">
        <f t="shared" si="7"/>
        <v>1610</v>
      </c>
      <c r="H85" s="21"/>
      <c r="I85" s="21"/>
      <c r="J85" s="21"/>
      <c r="K85" s="21"/>
    </row>
    <row r="86" spans="1:11" x14ac:dyDescent="0.35">
      <c r="A86" s="26"/>
      <c r="B86" s="26"/>
      <c r="C86" s="45" t="s">
        <v>89</v>
      </c>
      <c r="D86" s="32" t="s">
        <v>57</v>
      </c>
      <c r="E86" s="32">
        <v>0.1</v>
      </c>
      <c r="F86" s="33">
        <v>8000</v>
      </c>
      <c r="G86" s="33">
        <f t="shared" si="7"/>
        <v>800</v>
      </c>
      <c r="H86" s="21"/>
      <c r="I86" s="21"/>
      <c r="J86" s="21"/>
      <c r="K86" s="21"/>
    </row>
    <row r="87" spans="1:11" x14ac:dyDescent="0.35">
      <c r="A87" s="26">
        <v>4</v>
      </c>
      <c r="B87" s="26" t="s">
        <v>4</v>
      </c>
      <c r="C87" s="26"/>
      <c r="D87" s="32"/>
      <c r="E87" s="32"/>
      <c r="F87" s="33"/>
      <c r="G87" s="33">
        <v>900</v>
      </c>
      <c r="H87" s="21"/>
      <c r="I87" s="21"/>
      <c r="J87" s="21"/>
      <c r="K87" s="21"/>
    </row>
    <row r="88" spans="1:11" x14ac:dyDescent="0.35">
      <c r="A88" s="26">
        <v>5</v>
      </c>
      <c r="B88" s="26" t="s">
        <v>10</v>
      </c>
      <c r="C88" s="46"/>
      <c r="D88" s="32"/>
      <c r="E88" s="32"/>
      <c r="F88" s="33"/>
      <c r="G88" s="33">
        <v>1000</v>
      </c>
      <c r="H88" s="21"/>
      <c r="I88" s="21"/>
      <c r="J88" s="21"/>
      <c r="K88" s="21"/>
    </row>
    <row r="89" spans="1:11" x14ac:dyDescent="0.35">
      <c r="A89" s="26">
        <v>6</v>
      </c>
      <c r="B89" s="26" t="s">
        <v>46</v>
      </c>
      <c r="C89" s="26"/>
      <c r="D89" s="32"/>
      <c r="E89" s="32"/>
      <c r="F89" s="33"/>
      <c r="G89" s="33">
        <v>1420</v>
      </c>
      <c r="H89" s="21"/>
      <c r="I89" s="21"/>
      <c r="J89" s="47"/>
      <c r="K89" s="21"/>
    </row>
    <row r="90" spans="1:11" x14ac:dyDescent="0.35">
      <c r="A90" s="26"/>
      <c r="B90" s="30" t="s">
        <v>48</v>
      </c>
      <c r="C90" s="26"/>
      <c r="D90" s="32"/>
      <c r="E90" s="32"/>
      <c r="F90" s="33"/>
      <c r="G90" s="35">
        <f>SUM(G83:G89)</f>
        <v>17900</v>
      </c>
      <c r="H90" s="21"/>
      <c r="I90" s="21"/>
      <c r="J90" s="47"/>
      <c r="K90" s="21"/>
    </row>
    <row r="91" spans="1:11" x14ac:dyDescent="0.35">
      <c r="A91" s="21"/>
      <c r="B91" s="36" t="s">
        <v>58</v>
      </c>
      <c r="C91" s="21"/>
      <c r="D91" s="25"/>
      <c r="E91" s="25"/>
      <c r="F91" s="37"/>
      <c r="G91" s="37"/>
      <c r="H91" s="21"/>
      <c r="I91" s="21"/>
      <c r="J91" s="21"/>
      <c r="K91" s="21"/>
    </row>
    <row r="92" spans="1:11" x14ac:dyDescent="0.35">
      <c r="A92" s="26">
        <v>1</v>
      </c>
      <c r="B92" s="26" t="s">
        <v>8</v>
      </c>
      <c r="C92" s="53" t="s">
        <v>72</v>
      </c>
      <c r="D92" s="31" t="s">
        <v>57</v>
      </c>
      <c r="E92" s="31">
        <v>1.2</v>
      </c>
      <c r="F92" s="54">
        <v>1600</v>
      </c>
      <c r="G92" s="54">
        <f>E92*F92</f>
        <v>1920</v>
      </c>
      <c r="H92" s="21"/>
      <c r="I92" s="21"/>
      <c r="J92" s="21"/>
      <c r="K92" s="21"/>
    </row>
    <row r="93" spans="1:11" x14ac:dyDescent="0.35">
      <c r="A93" s="26">
        <v>2</v>
      </c>
      <c r="B93" s="26" t="s">
        <v>90</v>
      </c>
      <c r="C93" s="26" t="s">
        <v>91</v>
      </c>
      <c r="D93" s="32" t="s">
        <v>57</v>
      </c>
      <c r="E93" s="32">
        <v>0.76</v>
      </c>
      <c r="F93" s="33">
        <v>13000</v>
      </c>
      <c r="G93" s="33">
        <f>E93*F93</f>
        <v>9880</v>
      </c>
      <c r="H93" s="21"/>
      <c r="I93" s="21"/>
      <c r="J93" s="21"/>
      <c r="K93" s="21"/>
    </row>
    <row r="94" spans="1:11" x14ac:dyDescent="0.35">
      <c r="A94" s="26">
        <v>3</v>
      </c>
      <c r="B94" s="26" t="s">
        <v>92</v>
      </c>
      <c r="C94" s="39" t="s">
        <v>93</v>
      </c>
      <c r="D94" s="40" t="s">
        <v>57</v>
      </c>
      <c r="E94" s="40">
        <v>0.2</v>
      </c>
      <c r="F94" s="41">
        <v>13000</v>
      </c>
      <c r="G94" s="41">
        <f t="shared" ref="G94:G95" si="8">E94*F94</f>
        <v>2600</v>
      </c>
      <c r="H94" s="21"/>
      <c r="I94" s="21"/>
      <c r="J94" s="21" t="s">
        <v>61</v>
      </c>
      <c r="K94" s="21"/>
    </row>
    <row r="95" spans="1:11" x14ac:dyDescent="0.35">
      <c r="A95" s="26"/>
      <c r="B95" s="26"/>
      <c r="C95" s="39" t="s">
        <v>94</v>
      </c>
      <c r="D95" s="40" t="s">
        <v>57</v>
      </c>
      <c r="E95" s="40">
        <v>0.2</v>
      </c>
      <c r="F95" s="41">
        <v>3000</v>
      </c>
      <c r="G95" s="41">
        <f t="shared" si="8"/>
        <v>600</v>
      </c>
      <c r="H95" s="21"/>
      <c r="I95" s="21"/>
      <c r="J95" s="21"/>
      <c r="K95" s="21"/>
    </row>
    <row r="96" spans="1:11" x14ac:dyDescent="0.35">
      <c r="A96" s="26">
        <v>4</v>
      </c>
      <c r="B96" s="26" t="s">
        <v>95</v>
      </c>
      <c r="C96" s="39"/>
      <c r="D96" s="40"/>
      <c r="E96" s="40"/>
      <c r="F96" s="41"/>
      <c r="G96" s="41">
        <v>900</v>
      </c>
      <c r="H96" s="21"/>
      <c r="I96" s="21"/>
      <c r="J96" s="21"/>
      <c r="K96" s="21"/>
    </row>
    <row r="97" spans="1:11" x14ac:dyDescent="0.35">
      <c r="A97" s="26">
        <v>5</v>
      </c>
      <c r="B97" s="26" t="s">
        <v>96</v>
      </c>
      <c r="C97" s="26"/>
      <c r="D97" s="32"/>
      <c r="E97" s="32"/>
      <c r="F97" s="33"/>
      <c r="G97" s="33">
        <v>1000</v>
      </c>
      <c r="H97" s="21"/>
      <c r="I97" s="21"/>
      <c r="J97" s="21"/>
      <c r="K97" s="21"/>
    </row>
    <row r="98" spans="1:11" x14ac:dyDescent="0.35">
      <c r="A98" s="26">
        <v>6</v>
      </c>
      <c r="B98" s="26" t="s">
        <v>46</v>
      </c>
      <c r="C98" s="26"/>
      <c r="D98" s="32"/>
      <c r="E98" s="32"/>
      <c r="F98" s="33"/>
      <c r="G98" s="33">
        <v>1000</v>
      </c>
      <c r="H98" s="21"/>
      <c r="I98" s="21"/>
      <c r="J98" s="21"/>
      <c r="K98" s="21"/>
    </row>
    <row r="99" spans="1:11" x14ac:dyDescent="0.35">
      <c r="A99" s="26"/>
      <c r="B99" s="26" t="s">
        <v>48</v>
      </c>
      <c r="C99" s="26"/>
      <c r="D99" s="32"/>
      <c r="E99" s="32"/>
      <c r="F99" s="33"/>
      <c r="G99" s="35">
        <f>SUM(G92:G98)</f>
        <v>17900</v>
      </c>
      <c r="H99" s="21"/>
      <c r="I99" s="21"/>
      <c r="J99" s="21"/>
      <c r="K99" s="21"/>
    </row>
    <row r="100" spans="1:11" x14ac:dyDescent="0.35">
      <c r="A100" s="21"/>
      <c r="B100" s="36" t="s">
        <v>62</v>
      </c>
      <c r="C100" s="21"/>
      <c r="D100" s="25"/>
      <c r="E100" s="25"/>
      <c r="F100" s="37"/>
      <c r="G100" s="37"/>
      <c r="H100" s="21"/>
      <c r="I100" s="21"/>
      <c r="J100" s="21"/>
    </row>
    <row r="101" spans="1:11" x14ac:dyDescent="0.35">
      <c r="A101" s="26">
        <v>1</v>
      </c>
      <c r="B101" s="26" t="s">
        <v>8</v>
      </c>
      <c r="C101" s="53" t="s">
        <v>72</v>
      </c>
      <c r="D101" s="31" t="s">
        <v>57</v>
      </c>
      <c r="E101" s="31">
        <v>1.2</v>
      </c>
      <c r="F101" s="54">
        <v>1600</v>
      </c>
      <c r="G101" s="54">
        <f>E101*F101</f>
        <v>1920</v>
      </c>
      <c r="H101" s="21"/>
      <c r="I101" s="21"/>
      <c r="J101" s="21"/>
    </row>
    <row r="102" spans="1:11" x14ac:dyDescent="0.35">
      <c r="A102" s="48">
        <v>2</v>
      </c>
      <c r="B102" s="26" t="s">
        <v>97</v>
      </c>
      <c r="C102" s="26" t="s">
        <v>93</v>
      </c>
      <c r="D102" s="32" t="s">
        <v>57</v>
      </c>
      <c r="E102" s="32">
        <v>0.65</v>
      </c>
      <c r="F102" s="33">
        <v>13000</v>
      </c>
      <c r="G102" s="33">
        <f>E102*F102</f>
        <v>8450</v>
      </c>
      <c r="H102" s="21"/>
      <c r="I102" s="21"/>
      <c r="J102" s="21"/>
    </row>
    <row r="103" spans="1:11" x14ac:dyDescent="0.35">
      <c r="A103" s="26">
        <v>3</v>
      </c>
      <c r="B103" s="26" t="s">
        <v>98</v>
      </c>
      <c r="C103" s="39" t="s">
        <v>67</v>
      </c>
      <c r="D103" s="40" t="s">
        <v>68</v>
      </c>
      <c r="E103" s="40">
        <v>1</v>
      </c>
      <c r="F103" s="41">
        <v>4000</v>
      </c>
      <c r="G103" s="41">
        <f t="shared" ref="G103" si="9">E103*F103</f>
        <v>4000</v>
      </c>
      <c r="H103" s="21"/>
      <c r="I103" s="21"/>
      <c r="J103" s="21"/>
    </row>
    <row r="104" spans="1:11" x14ac:dyDescent="0.35">
      <c r="A104" s="48">
        <v>4</v>
      </c>
      <c r="B104" s="26" t="s">
        <v>15</v>
      </c>
      <c r="C104" s="27"/>
      <c r="D104" s="40"/>
      <c r="E104" s="40"/>
      <c r="F104" s="41"/>
      <c r="G104" s="41">
        <v>950</v>
      </c>
      <c r="H104" s="21"/>
      <c r="I104" s="21"/>
      <c r="J104" s="21"/>
    </row>
    <row r="105" spans="1:11" x14ac:dyDescent="0.35">
      <c r="A105" s="26">
        <v>5</v>
      </c>
      <c r="B105" s="26" t="s">
        <v>99</v>
      </c>
      <c r="C105" s="26"/>
      <c r="D105" s="32"/>
      <c r="E105" s="32"/>
      <c r="F105" s="33"/>
      <c r="G105" s="33">
        <v>1080</v>
      </c>
      <c r="H105" s="21"/>
      <c r="I105" s="21"/>
      <c r="J105" s="21"/>
    </row>
    <row r="106" spans="1:11" x14ac:dyDescent="0.35">
      <c r="A106" s="48">
        <v>6</v>
      </c>
      <c r="B106" s="26" t="s">
        <v>46</v>
      </c>
      <c r="C106" s="26"/>
      <c r="D106" s="32"/>
      <c r="E106" s="32"/>
      <c r="F106" s="33"/>
      <c r="G106" s="33">
        <v>1500</v>
      </c>
      <c r="H106" s="21"/>
      <c r="I106" s="21"/>
      <c r="J106" s="21"/>
    </row>
    <row r="107" spans="1:11" x14ac:dyDescent="0.35">
      <c r="A107" s="26"/>
      <c r="B107" s="30" t="s">
        <v>48</v>
      </c>
      <c r="C107" s="26"/>
      <c r="D107" s="32"/>
      <c r="E107" s="32"/>
      <c r="F107" s="33"/>
      <c r="G107" s="35">
        <f>SUM(G75:G80)</f>
        <v>17900</v>
      </c>
      <c r="H107" s="21"/>
      <c r="I107" s="21"/>
      <c r="J107" s="21"/>
    </row>
    <row r="108" spans="1:11" x14ac:dyDescent="0.35">
      <c r="A108" s="21"/>
      <c r="B108" s="21"/>
      <c r="C108" s="21"/>
      <c r="D108" s="25"/>
      <c r="E108" s="25"/>
      <c r="F108" s="21"/>
      <c r="G108" s="21"/>
      <c r="H108" s="21"/>
      <c r="I108" s="21"/>
      <c r="J108" s="21"/>
    </row>
    <row r="109" spans="1:11" ht="15.5" x14ac:dyDescent="0.35">
      <c r="A109" s="21"/>
      <c r="C109" s="49"/>
      <c r="D109" s="50"/>
      <c r="E109" s="49" t="s">
        <v>69</v>
      </c>
      <c r="F109" s="49"/>
      <c r="G109" s="56"/>
      <c r="H109" s="21"/>
      <c r="I109" s="21"/>
      <c r="J109" s="21"/>
    </row>
    <row r="110" spans="1:11" ht="42" customHeight="1" x14ac:dyDescent="0.35">
      <c r="A110" s="21"/>
      <c r="C110" s="36"/>
      <c r="D110" s="20"/>
      <c r="E110" s="36"/>
      <c r="F110" s="36"/>
      <c r="G110" s="21"/>
      <c r="H110" s="21"/>
      <c r="I110" s="21"/>
      <c r="J110" s="21"/>
      <c r="K110" s="21"/>
    </row>
    <row r="111" spans="1:11" ht="16.5" x14ac:dyDescent="0.35">
      <c r="A111" s="21"/>
      <c r="C111" s="36"/>
      <c r="D111" s="20"/>
      <c r="E111" s="57" t="s">
        <v>70</v>
      </c>
      <c r="F111" s="36"/>
      <c r="G111" s="21"/>
      <c r="H111" s="21"/>
      <c r="I111" s="21"/>
      <c r="J111" s="21"/>
      <c r="K111" s="21"/>
    </row>
    <row r="112" spans="1:11" ht="17.5" x14ac:dyDescent="0.35">
      <c r="A112" s="78" t="s">
        <v>25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8"/>
    </row>
    <row r="113" spans="1:11" ht="16.5" x14ac:dyDescent="0.35">
      <c r="A113" s="79" t="s">
        <v>100</v>
      </c>
      <c r="B113" s="79"/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7.5" x14ac:dyDescent="0.35">
      <c r="A114" s="20"/>
      <c r="B114" s="20"/>
      <c r="C114" s="20"/>
      <c r="D114" s="20"/>
      <c r="E114" s="20"/>
      <c r="F114" s="20"/>
      <c r="G114" s="20"/>
      <c r="H114" s="51"/>
      <c r="I114" s="51"/>
      <c r="J114" s="51"/>
      <c r="K114" s="51"/>
    </row>
    <row r="115" spans="1:11" ht="28" x14ac:dyDescent="0.35">
      <c r="A115" s="22"/>
      <c r="B115" s="23" t="s">
        <v>28</v>
      </c>
      <c r="C115" s="24" t="s">
        <v>29</v>
      </c>
      <c r="D115" s="24" t="s">
        <v>30</v>
      </c>
      <c r="E115" s="24" t="s">
        <v>31</v>
      </c>
      <c r="F115" s="24" t="s">
        <v>32</v>
      </c>
      <c r="G115" s="24" t="s">
        <v>33</v>
      </c>
      <c r="H115" s="52"/>
      <c r="I115" s="52"/>
      <c r="J115" s="52"/>
      <c r="K115" s="52"/>
    </row>
    <row r="116" spans="1:11" x14ac:dyDescent="0.35">
      <c r="A116" s="81" t="s">
        <v>35</v>
      </c>
      <c r="B116" s="82"/>
      <c r="C116" s="21"/>
      <c r="D116" s="25"/>
      <c r="E116" s="25"/>
      <c r="F116" s="21"/>
      <c r="G116" s="21"/>
      <c r="H116" s="21"/>
      <c r="I116" s="80" t="s">
        <v>27</v>
      </c>
      <c r="J116" s="80"/>
      <c r="K116" s="80"/>
    </row>
    <row r="117" spans="1:11" x14ac:dyDescent="0.35">
      <c r="A117" s="26">
        <v>1</v>
      </c>
      <c r="B117" s="26" t="s">
        <v>8</v>
      </c>
      <c r="C117" s="53" t="s">
        <v>72</v>
      </c>
      <c r="D117" s="31" t="s">
        <v>42</v>
      </c>
      <c r="E117" s="31">
        <v>1.2</v>
      </c>
      <c r="F117" s="54">
        <v>1700</v>
      </c>
      <c r="G117" s="54">
        <f>E117*F117</f>
        <v>2040</v>
      </c>
      <c r="H117" s="21"/>
      <c r="I117" s="80" t="s">
        <v>34</v>
      </c>
      <c r="J117" s="80"/>
      <c r="K117" s="80"/>
    </row>
    <row r="118" spans="1:11" x14ac:dyDescent="0.35">
      <c r="A118" s="26">
        <v>2</v>
      </c>
      <c r="B118" s="26" t="s">
        <v>101</v>
      </c>
      <c r="C118" s="26" t="s">
        <v>74</v>
      </c>
      <c r="D118" s="32" t="s">
        <v>42</v>
      </c>
      <c r="E118" s="32">
        <v>0.92</v>
      </c>
      <c r="F118" s="33">
        <v>10000</v>
      </c>
      <c r="G118" s="33">
        <f>E118*F118</f>
        <v>9200</v>
      </c>
      <c r="H118" s="21"/>
      <c r="I118" s="21"/>
      <c r="J118" s="21"/>
      <c r="K118" s="21"/>
    </row>
    <row r="119" spans="1:11" x14ac:dyDescent="0.35">
      <c r="A119" s="26">
        <v>3</v>
      </c>
      <c r="B119" s="26" t="s">
        <v>102</v>
      </c>
      <c r="C119" s="26" t="s">
        <v>103</v>
      </c>
      <c r="D119" s="32" t="s">
        <v>42</v>
      </c>
      <c r="E119" s="32">
        <v>0.3</v>
      </c>
      <c r="F119" s="33">
        <v>13000</v>
      </c>
      <c r="G119" s="33">
        <f t="shared" ref="G119" si="10">E119*F119</f>
        <v>3900</v>
      </c>
      <c r="H119" s="21"/>
      <c r="I119" s="30" t="s">
        <v>38</v>
      </c>
      <c r="J119" s="30" t="s">
        <v>39</v>
      </c>
      <c r="K119" s="30" t="s">
        <v>40</v>
      </c>
    </row>
    <row r="120" spans="1:11" x14ac:dyDescent="0.35">
      <c r="A120" s="26">
        <v>4</v>
      </c>
      <c r="B120" s="26" t="s">
        <v>104</v>
      </c>
      <c r="C120" s="27"/>
      <c r="D120" s="40"/>
      <c r="E120" s="40"/>
      <c r="F120" s="41"/>
      <c r="G120" s="41">
        <v>900</v>
      </c>
      <c r="H120" s="21"/>
      <c r="I120" s="26">
        <v>1</v>
      </c>
      <c r="J120" s="33">
        <v>22000</v>
      </c>
      <c r="K120" s="33">
        <v>22000</v>
      </c>
    </row>
    <row r="121" spans="1:11" x14ac:dyDescent="0.35">
      <c r="A121" s="26">
        <v>5</v>
      </c>
      <c r="B121" s="26" t="s">
        <v>105</v>
      </c>
      <c r="C121" s="26"/>
      <c r="D121" s="32"/>
      <c r="E121" s="32"/>
      <c r="F121" s="33"/>
      <c r="G121" s="33">
        <v>940</v>
      </c>
      <c r="H121" s="21"/>
      <c r="I121" s="26"/>
      <c r="J121" s="33"/>
      <c r="K121" s="33"/>
    </row>
    <row r="122" spans="1:11" x14ac:dyDescent="0.35">
      <c r="A122" s="26">
        <v>6</v>
      </c>
      <c r="B122" s="26" t="s">
        <v>46</v>
      </c>
      <c r="C122" s="26"/>
      <c r="D122" s="32"/>
      <c r="E122" s="32"/>
      <c r="F122" s="33"/>
      <c r="G122" s="33">
        <v>920</v>
      </c>
      <c r="H122" s="21"/>
      <c r="I122" s="26"/>
      <c r="J122" s="33"/>
      <c r="K122" s="33"/>
    </row>
    <row r="123" spans="1:11" x14ac:dyDescent="0.35">
      <c r="A123" s="26"/>
      <c r="B123" s="30" t="s">
        <v>48</v>
      </c>
      <c r="C123" s="26"/>
      <c r="D123" s="32"/>
      <c r="E123" s="32"/>
      <c r="F123" s="33"/>
      <c r="G123" s="35">
        <f>SUM(G117:G122)</f>
        <v>17900</v>
      </c>
      <c r="H123" s="21"/>
      <c r="I123" s="26" t="s">
        <v>45</v>
      </c>
      <c r="J123" s="34">
        <v>0.08</v>
      </c>
      <c r="K123" s="33">
        <f>20000*8%</f>
        <v>1600</v>
      </c>
    </row>
    <row r="124" spans="1:11" x14ac:dyDescent="0.35">
      <c r="A124" s="21"/>
      <c r="B124" s="36" t="s">
        <v>50</v>
      </c>
      <c r="C124" s="21"/>
      <c r="D124" s="25"/>
      <c r="E124" s="25"/>
      <c r="F124" s="37"/>
      <c r="G124" s="37"/>
      <c r="H124" s="21"/>
      <c r="I124" s="26" t="s">
        <v>47</v>
      </c>
      <c r="J124" s="33"/>
      <c r="K124" s="33">
        <v>1350</v>
      </c>
    </row>
    <row r="125" spans="1:11" x14ac:dyDescent="0.35">
      <c r="A125" s="26">
        <v>1</v>
      </c>
      <c r="B125" s="26" t="s">
        <v>106</v>
      </c>
      <c r="C125" s="53" t="s">
        <v>72</v>
      </c>
      <c r="D125" s="31" t="s">
        <v>42</v>
      </c>
      <c r="E125" s="31">
        <v>1.2</v>
      </c>
      <c r="F125" s="54">
        <v>1700</v>
      </c>
      <c r="G125" s="54">
        <f>E125*F125</f>
        <v>2040</v>
      </c>
      <c r="H125" s="21"/>
      <c r="I125" s="26" t="s">
        <v>49</v>
      </c>
      <c r="J125" s="33"/>
      <c r="K125" s="33">
        <v>1150</v>
      </c>
    </row>
    <row r="126" spans="1:11" x14ac:dyDescent="0.35">
      <c r="A126" s="26">
        <v>2</v>
      </c>
      <c r="B126" s="26" t="s">
        <v>107</v>
      </c>
      <c r="C126" s="26" t="s">
        <v>41</v>
      </c>
      <c r="D126" s="31" t="s">
        <v>42</v>
      </c>
      <c r="E126" s="32">
        <v>0.45</v>
      </c>
      <c r="F126" s="33">
        <v>13000</v>
      </c>
      <c r="G126" s="33">
        <f>E126*F126</f>
        <v>5850</v>
      </c>
      <c r="H126" s="21"/>
      <c r="I126" s="30" t="s">
        <v>51</v>
      </c>
      <c r="J126" s="35"/>
      <c r="K126" s="35">
        <f>K123+K124+K125</f>
        <v>4100</v>
      </c>
    </row>
    <row r="127" spans="1:11" x14ac:dyDescent="0.35">
      <c r="A127" s="26"/>
      <c r="B127" s="26"/>
      <c r="C127" s="26" t="s">
        <v>67</v>
      </c>
      <c r="D127" s="32" t="s">
        <v>68</v>
      </c>
      <c r="E127" s="32">
        <v>1</v>
      </c>
      <c r="F127" s="33">
        <v>4000</v>
      </c>
      <c r="G127" s="33">
        <f t="shared" ref="G127:G129" si="11">E127*F127</f>
        <v>4000</v>
      </c>
      <c r="H127" s="21"/>
      <c r="I127" s="36"/>
      <c r="J127" s="58"/>
      <c r="K127" s="58"/>
    </row>
    <row r="128" spans="1:11" x14ac:dyDescent="0.35">
      <c r="A128" s="26">
        <v>3</v>
      </c>
      <c r="B128" s="26" t="s">
        <v>108</v>
      </c>
      <c r="C128" s="39" t="s">
        <v>83</v>
      </c>
      <c r="D128" s="31" t="s">
        <v>42</v>
      </c>
      <c r="E128" s="40">
        <v>0.23</v>
      </c>
      <c r="F128" s="41">
        <v>13000</v>
      </c>
      <c r="G128" s="33">
        <f t="shared" si="11"/>
        <v>2990</v>
      </c>
      <c r="H128" s="21"/>
      <c r="I128" s="21"/>
      <c r="J128" s="37"/>
      <c r="K128" s="37"/>
    </row>
    <row r="129" spans="1:11" x14ac:dyDescent="0.35">
      <c r="A129" s="26"/>
      <c r="B129" s="26"/>
      <c r="C129" s="39" t="s">
        <v>109</v>
      </c>
      <c r="D129" s="31" t="s">
        <v>42</v>
      </c>
      <c r="E129" s="40">
        <v>0.25</v>
      </c>
      <c r="F129" s="41">
        <v>1300</v>
      </c>
      <c r="G129" s="33">
        <f t="shared" si="11"/>
        <v>325</v>
      </c>
      <c r="H129" s="21"/>
      <c r="I129" s="21"/>
      <c r="J129" s="37"/>
      <c r="K129" s="37"/>
    </row>
    <row r="130" spans="1:11" x14ac:dyDescent="0.35">
      <c r="A130" s="26">
        <v>4</v>
      </c>
      <c r="B130" s="26" t="s">
        <v>4</v>
      </c>
      <c r="C130" s="39"/>
      <c r="D130" s="40"/>
      <c r="E130" s="40"/>
      <c r="F130" s="41"/>
      <c r="G130" s="41">
        <v>900</v>
      </c>
      <c r="H130" s="21"/>
      <c r="I130" s="21"/>
      <c r="J130" s="21"/>
      <c r="K130" s="21"/>
    </row>
    <row r="131" spans="1:11" x14ac:dyDescent="0.35">
      <c r="A131" s="26">
        <v>5</v>
      </c>
      <c r="B131" s="26" t="s">
        <v>110</v>
      </c>
      <c r="C131" s="27"/>
      <c r="D131" s="40"/>
      <c r="E131" s="40"/>
      <c r="F131" s="41"/>
      <c r="G131" s="41">
        <v>900</v>
      </c>
      <c r="H131" s="21"/>
      <c r="I131" s="36" t="s">
        <v>48</v>
      </c>
      <c r="J131" s="36"/>
      <c r="K131" s="38">
        <f>K126+G123</f>
        <v>22000</v>
      </c>
    </row>
    <row r="132" spans="1:11" x14ac:dyDescent="0.35">
      <c r="A132" s="26">
        <v>6</v>
      </c>
      <c r="B132" s="26" t="s">
        <v>46</v>
      </c>
      <c r="C132" s="26"/>
      <c r="D132" s="32"/>
      <c r="E132" s="32"/>
      <c r="F132" s="33"/>
      <c r="G132" s="33">
        <v>895</v>
      </c>
      <c r="H132" s="21"/>
      <c r="I132" s="21"/>
      <c r="J132" s="21"/>
      <c r="K132" s="21"/>
    </row>
    <row r="133" spans="1:11" x14ac:dyDescent="0.35">
      <c r="A133" s="26"/>
      <c r="B133" s="30" t="s">
        <v>48</v>
      </c>
      <c r="C133" s="26"/>
      <c r="D133" s="32"/>
      <c r="E133" s="32"/>
      <c r="F133" s="33"/>
      <c r="G133" s="35">
        <f>SUM(G125:G132)</f>
        <v>17900</v>
      </c>
      <c r="H133" s="21"/>
      <c r="I133" s="21"/>
      <c r="J133" s="21"/>
      <c r="K133" s="21"/>
    </row>
    <row r="134" spans="1:11" x14ac:dyDescent="0.35">
      <c r="A134" s="21"/>
      <c r="B134" s="30" t="s">
        <v>54</v>
      </c>
      <c r="C134" s="21"/>
      <c r="D134" s="25"/>
      <c r="E134" s="25"/>
      <c r="F134" s="42"/>
      <c r="G134" s="42"/>
      <c r="H134" s="21"/>
      <c r="I134" s="21"/>
      <c r="J134" s="21"/>
      <c r="K134" s="21"/>
    </row>
    <row r="135" spans="1:11" x14ac:dyDescent="0.35">
      <c r="A135" s="26">
        <v>1</v>
      </c>
      <c r="B135" s="26" t="s">
        <v>8</v>
      </c>
      <c r="C135" s="53" t="s">
        <v>72</v>
      </c>
      <c r="D135" s="31" t="s">
        <v>57</v>
      </c>
      <c r="E135" s="31">
        <v>1.2</v>
      </c>
      <c r="F135" s="54">
        <v>1700</v>
      </c>
      <c r="G135" s="54">
        <f>E135*F135</f>
        <v>2040</v>
      </c>
      <c r="H135" s="21"/>
      <c r="I135" s="21"/>
      <c r="J135" s="21"/>
      <c r="K135" s="21"/>
    </row>
    <row r="136" spans="1:11" x14ac:dyDescent="0.35">
      <c r="A136" s="26">
        <v>2</v>
      </c>
      <c r="B136" s="26" t="s">
        <v>111</v>
      </c>
      <c r="C136" s="55" t="s">
        <v>86</v>
      </c>
      <c r="D136" s="32" t="s">
        <v>57</v>
      </c>
      <c r="E136" s="32">
        <v>0.42</v>
      </c>
      <c r="F136" s="33">
        <v>25000</v>
      </c>
      <c r="G136" s="33">
        <f t="shared" ref="G136:G138" si="12">E136*F136</f>
        <v>10500</v>
      </c>
      <c r="H136" s="21"/>
      <c r="I136" s="21"/>
      <c r="J136" s="21"/>
      <c r="K136" s="21"/>
    </row>
    <row r="137" spans="1:11" x14ac:dyDescent="0.35">
      <c r="A137" s="26">
        <v>3</v>
      </c>
      <c r="B137" s="26" t="s">
        <v>112</v>
      </c>
      <c r="C137" s="45" t="s">
        <v>88</v>
      </c>
      <c r="D137" s="32" t="s">
        <v>57</v>
      </c>
      <c r="E137" s="32">
        <v>0.23</v>
      </c>
      <c r="F137" s="33">
        <v>7000</v>
      </c>
      <c r="G137" s="33">
        <f t="shared" si="12"/>
        <v>1610</v>
      </c>
      <c r="H137" s="21"/>
      <c r="I137" s="21"/>
      <c r="J137" s="21"/>
      <c r="K137" s="21"/>
    </row>
    <row r="138" spans="1:11" x14ac:dyDescent="0.35">
      <c r="A138" s="26"/>
      <c r="B138" s="26"/>
      <c r="C138" s="45" t="s">
        <v>89</v>
      </c>
      <c r="D138" s="32" t="s">
        <v>57</v>
      </c>
      <c r="E138" s="32">
        <v>0.1</v>
      </c>
      <c r="F138" s="33">
        <v>8000</v>
      </c>
      <c r="G138" s="33">
        <f t="shared" si="12"/>
        <v>800</v>
      </c>
      <c r="H138" s="21"/>
      <c r="I138" s="21"/>
      <c r="J138" s="21"/>
      <c r="K138" s="21"/>
    </row>
    <row r="139" spans="1:11" x14ac:dyDescent="0.35">
      <c r="A139" s="26">
        <v>4</v>
      </c>
      <c r="B139" s="26" t="s">
        <v>15</v>
      </c>
      <c r="C139" s="26"/>
      <c r="D139" s="32"/>
      <c r="E139" s="32"/>
      <c r="F139" s="33"/>
      <c r="G139" s="33">
        <v>900</v>
      </c>
      <c r="H139" s="21"/>
      <c r="I139" s="21"/>
      <c r="J139" s="21"/>
      <c r="K139" s="21"/>
    </row>
    <row r="140" spans="1:11" x14ac:dyDescent="0.35">
      <c r="A140" s="26">
        <v>5</v>
      </c>
      <c r="B140" s="26" t="s">
        <v>113</v>
      </c>
      <c r="C140" s="46"/>
      <c r="D140" s="32"/>
      <c r="E140" s="32"/>
      <c r="F140" s="33"/>
      <c r="G140" s="33">
        <v>1000</v>
      </c>
      <c r="H140" s="21"/>
      <c r="I140" s="21"/>
      <c r="J140" s="21"/>
      <c r="K140" s="21"/>
    </row>
    <row r="141" spans="1:11" x14ac:dyDescent="0.35">
      <c r="A141" s="26">
        <v>6</v>
      </c>
      <c r="B141" s="26" t="s">
        <v>46</v>
      </c>
      <c r="C141" s="26"/>
      <c r="D141" s="32"/>
      <c r="E141" s="32"/>
      <c r="F141" s="33"/>
      <c r="G141" s="33">
        <v>1050</v>
      </c>
      <c r="H141" s="21"/>
      <c r="I141" s="21"/>
      <c r="J141" s="21"/>
      <c r="K141" s="21"/>
    </row>
    <row r="142" spans="1:11" x14ac:dyDescent="0.35">
      <c r="A142" s="26"/>
      <c r="B142" s="30" t="s">
        <v>48</v>
      </c>
      <c r="C142" s="26"/>
      <c r="D142" s="32"/>
      <c r="E142" s="32"/>
      <c r="F142" s="33"/>
      <c r="G142" s="35">
        <f>SUM(G135:G141)</f>
        <v>17900</v>
      </c>
      <c r="H142" s="21"/>
      <c r="I142" s="21"/>
      <c r="J142" s="21"/>
      <c r="K142" s="21"/>
    </row>
    <row r="143" spans="1:11" x14ac:dyDescent="0.35">
      <c r="A143" s="21"/>
      <c r="B143" s="36" t="s">
        <v>58</v>
      </c>
      <c r="C143" s="21"/>
      <c r="D143" s="25"/>
      <c r="E143" s="25"/>
      <c r="F143" s="37"/>
      <c r="G143" s="37"/>
      <c r="H143" s="21"/>
      <c r="I143" s="21"/>
      <c r="J143" s="47"/>
      <c r="K143" s="21"/>
    </row>
    <row r="144" spans="1:11" x14ac:dyDescent="0.35">
      <c r="A144" s="26">
        <v>1</v>
      </c>
      <c r="B144" s="26" t="s">
        <v>106</v>
      </c>
      <c r="C144" s="53" t="s">
        <v>72</v>
      </c>
      <c r="D144" s="31" t="s">
        <v>57</v>
      </c>
      <c r="E144" s="31">
        <v>1.2</v>
      </c>
      <c r="F144" s="54">
        <v>1700</v>
      </c>
      <c r="G144" s="54">
        <f>E144*F144</f>
        <v>2040</v>
      </c>
      <c r="H144" s="21"/>
      <c r="I144" s="21"/>
      <c r="J144" s="47"/>
      <c r="K144" s="21"/>
    </row>
    <row r="145" spans="1:11" x14ac:dyDescent="0.35">
      <c r="A145" s="26">
        <v>2</v>
      </c>
      <c r="B145" s="26" t="s">
        <v>114</v>
      </c>
      <c r="C145" s="26" t="s">
        <v>115</v>
      </c>
      <c r="D145" s="32" t="s">
        <v>57</v>
      </c>
      <c r="E145" s="32">
        <v>0.76</v>
      </c>
      <c r="F145" s="33">
        <v>12000</v>
      </c>
      <c r="G145" s="33">
        <f>E145*F145</f>
        <v>9120</v>
      </c>
      <c r="H145" s="21"/>
      <c r="I145" s="21"/>
      <c r="J145" s="21"/>
      <c r="K145" s="21"/>
    </row>
    <row r="146" spans="1:11" x14ac:dyDescent="0.35">
      <c r="A146" s="26">
        <v>3</v>
      </c>
      <c r="B146" s="26" t="s">
        <v>87</v>
      </c>
      <c r="C146" s="39" t="s">
        <v>93</v>
      </c>
      <c r="D146" s="40" t="s">
        <v>57</v>
      </c>
      <c r="E146" s="40">
        <v>0.3</v>
      </c>
      <c r="F146" s="41">
        <v>13000</v>
      </c>
      <c r="G146" s="41">
        <f t="shared" ref="G146" si="13">E146*F146</f>
        <v>3900</v>
      </c>
      <c r="H146" s="21"/>
      <c r="I146" s="21"/>
      <c r="J146" s="21"/>
      <c r="K146" s="21"/>
    </row>
    <row r="147" spans="1:11" x14ac:dyDescent="0.35">
      <c r="A147" s="26">
        <v>4</v>
      </c>
      <c r="B147" s="26" t="s">
        <v>116</v>
      </c>
      <c r="C147" s="39"/>
      <c r="D147" s="40"/>
      <c r="E147" s="40"/>
      <c r="F147" s="41"/>
      <c r="G147" s="41">
        <v>900</v>
      </c>
      <c r="H147" s="21"/>
      <c r="I147" s="21"/>
      <c r="J147" s="21" t="s">
        <v>61</v>
      </c>
      <c r="K147" s="21"/>
    </row>
    <row r="148" spans="1:11" x14ac:dyDescent="0.35">
      <c r="A148" s="26">
        <v>5</v>
      </c>
      <c r="B148" s="26" t="s">
        <v>117</v>
      </c>
      <c r="C148" s="26"/>
      <c r="D148" s="32"/>
      <c r="E148" s="32"/>
      <c r="F148" s="33"/>
      <c r="G148" s="33">
        <v>1000</v>
      </c>
      <c r="H148" s="21"/>
      <c r="I148" s="21"/>
      <c r="J148" s="21"/>
      <c r="K148" s="21"/>
    </row>
    <row r="149" spans="1:11" x14ac:dyDescent="0.35">
      <c r="A149" s="26">
        <v>6</v>
      </c>
      <c r="B149" s="26" t="s">
        <v>46</v>
      </c>
      <c r="C149" s="26"/>
      <c r="D149" s="32"/>
      <c r="E149" s="32"/>
      <c r="F149" s="33"/>
      <c r="G149" s="33">
        <v>940</v>
      </c>
      <c r="H149" s="21"/>
      <c r="I149" s="21"/>
      <c r="J149" s="21"/>
      <c r="K149" s="21"/>
    </row>
    <row r="150" spans="1:11" x14ac:dyDescent="0.35">
      <c r="A150" s="26"/>
      <c r="B150" s="26" t="s">
        <v>48</v>
      </c>
      <c r="C150" s="26"/>
      <c r="D150" s="32"/>
      <c r="E150" s="32"/>
      <c r="F150" s="33"/>
      <c r="G150" s="35">
        <f>SUM(G144:G149)</f>
        <v>17900</v>
      </c>
      <c r="H150" s="21"/>
      <c r="I150" s="21"/>
      <c r="J150" s="21"/>
      <c r="K150" s="21"/>
    </row>
    <row r="151" spans="1:11" x14ac:dyDescent="0.35">
      <c r="A151" s="21"/>
      <c r="B151" s="36" t="s">
        <v>62</v>
      </c>
      <c r="C151" s="21"/>
      <c r="D151" s="25"/>
      <c r="E151" s="25"/>
      <c r="F151" s="37"/>
      <c r="G151" s="37"/>
      <c r="H151" s="21"/>
      <c r="I151" s="21"/>
      <c r="J151" s="21"/>
      <c r="K151" s="21"/>
    </row>
    <row r="152" spans="1:11" x14ac:dyDescent="0.35">
      <c r="A152" s="26">
        <v>1</v>
      </c>
      <c r="B152" s="26" t="s">
        <v>8</v>
      </c>
      <c r="C152" s="53" t="s">
        <v>72</v>
      </c>
      <c r="D152" s="31" t="s">
        <v>57</v>
      </c>
      <c r="E152" s="31">
        <v>1.2</v>
      </c>
      <c r="F152" s="54">
        <v>1700</v>
      </c>
      <c r="G152" s="54">
        <f>E152*F152</f>
        <v>2040</v>
      </c>
      <c r="H152" s="21"/>
      <c r="I152" s="21"/>
      <c r="J152" s="21"/>
      <c r="K152" s="21"/>
    </row>
    <row r="153" spans="1:11" x14ac:dyDescent="0.35">
      <c r="A153" s="48">
        <v>2</v>
      </c>
      <c r="B153" s="26" t="s">
        <v>118</v>
      </c>
      <c r="C153" s="26" t="s">
        <v>93</v>
      </c>
      <c r="D153" s="32" t="s">
        <v>57</v>
      </c>
      <c r="E153" s="32">
        <v>0.67</v>
      </c>
      <c r="F153" s="33">
        <v>13000</v>
      </c>
      <c r="G153" s="33">
        <f>E153*F153</f>
        <v>8710</v>
      </c>
      <c r="H153" s="21"/>
      <c r="I153" s="21"/>
      <c r="J153" s="21"/>
    </row>
    <row r="154" spans="1:11" x14ac:dyDescent="0.35">
      <c r="A154" s="26">
        <v>3</v>
      </c>
      <c r="B154" s="26" t="s">
        <v>82</v>
      </c>
      <c r="C154" s="39" t="s">
        <v>67</v>
      </c>
      <c r="D154" s="40" t="s">
        <v>68</v>
      </c>
      <c r="E154" s="40">
        <v>1</v>
      </c>
      <c r="F154" s="41">
        <v>4000</v>
      </c>
      <c r="G154" s="41">
        <f t="shared" ref="G154" si="14">E154*F154</f>
        <v>4000</v>
      </c>
      <c r="H154" s="21"/>
      <c r="I154" s="21"/>
      <c r="J154" s="21"/>
    </row>
    <row r="155" spans="1:11" x14ac:dyDescent="0.35">
      <c r="A155" s="48">
        <v>4</v>
      </c>
      <c r="B155" s="26" t="s">
        <v>119</v>
      </c>
      <c r="C155" s="27"/>
      <c r="D155" s="40"/>
      <c r="E155" s="40"/>
      <c r="F155" s="41"/>
      <c r="G155" s="41">
        <v>950</v>
      </c>
      <c r="H155" s="21"/>
      <c r="I155" s="21"/>
      <c r="J155" s="21"/>
    </row>
    <row r="156" spans="1:11" x14ac:dyDescent="0.35">
      <c r="A156" s="26">
        <v>5</v>
      </c>
      <c r="B156" s="26" t="s">
        <v>9</v>
      </c>
      <c r="C156" s="26"/>
      <c r="D156" s="32"/>
      <c r="E156" s="32"/>
      <c r="F156" s="33"/>
      <c r="G156" s="33">
        <v>1080</v>
      </c>
      <c r="H156" s="21"/>
      <c r="I156" s="21"/>
      <c r="J156" s="21"/>
    </row>
    <row r="157" spans="1:11" x14ac:dyDescent="0.35">
      <c r="A157" s="48">
        <v>6</v>
      </c>
      <c r="B157" s="26" t="s">
        <v>46</v>
      </c>
      <c r="C157" s="26"/>
      <c r="D157" s="32"/>
      <c r="E157" s="32"/>
      <c r="F157" s="33"/>
      <c r="G157" s="33">
        <v>1120</v>
      </c>
      <c r="H157" s="21"/>
      <c r="I157" s="21"/>
      <c r="J157" s="21"/>
    </row>
    <row r="158" spans="1:11" x14ac:dyDescent="0.35">
      <c r="A158" s="26"/>
      <c r="B158" s="30" t="s">
        <v>48</v>
      </c>
      <c r="C158" s="26"/>
      <c r="D158" s="32"/>
      <c r="E158" s="32"/>
      <c r="F158" s="33"/>
      <c r="G158" s="35">
        <f>SUM(G152:G157)</f>
        <v>17900</v>
      </c>
      <c r="H158" s="21"/>
      <c r="I158" s="21"/>
      <c r="J158" s="21"/>
    </row>
    <row r="159" spans="1:11" x14ac:dyDescent="0.35">
      <c r="A159" s="21"/>
      <c r="B159" s="21"/>
      <c r="C159" s="21"/>
      <c r="D159" s="25"/>
      <c r="E159" s="25"/>
      <c r="F159" s="21"/>
      <c r="G159" s="21"/>
      <c r="H159" s="21"/>
      <c r="I159" s="21"/>
      <c r="J159" s="21"/>
    </row>
    <row r="160" spans="1:11" ht="15.5" x14ac:dyDescent="0.35">
      <c r="A160" s="21"/>
      <c r="C160" s="49"/>
      <c r="D160" s="50"/>
      <c r="E160" s="49" t="s">
        <v>69</v>
      </c>
      <c r="F160" s="49"/>
      <c r="G160" s="56"/>
      <c r="H160" s="21"/>
      <c r="I160" s="21"/>
      <c r="J160" s="21"/>
    </row>
    <row r="161" spans="1:11" ht="44.4" customHeight="1" x14ac:dyDescent="0.35">
      <c r="A161" s="21"/>
      <c r="C161" s="36"/>
      <c r="D161" s="20"/>
      <c r="E161" s="36"/>
      <c r="F161" s="36"/>
      <c r="G161" s="21"/>
      <c r="H161" s="21"/>
      <c r="I161" s="21"/>
      <c r="J161" s="21"/>
    </row>
    <row r="162" spans="1:11" ht="16.5" x14ac:dyDescent="0.35">
      <c r="A162" s="21"/>
      <c r="C162" s="36"/>
      <c r="D162" s="20"/>
      <c r="E162" s="57" t="s">
        <v>70</v>
      </c>
      <c r="F162" s="36"/>
      <c r="G162" s="21"/>
      <c r="H162" s="21"/>
      <c r="I162" s="21"/>
      <c r="J162" s="21"/>
    </row>
    <row r="163" spans="1:11" ht="17.5" x14ac:dyDescent="0.35">
      <c r="A163" s="78" t="s">
        <v>25</v>
      </c>
      <c r="B163" s="78"/>
      <c r="C163" s="78"/>
      <c r="D163" s="78"/>
      <c r="E163" s="78"/>
      <c r="F163" s="78"/>
      <c r="G163" s="78"/>
    </row>
    <row r="164" spans="1:11" ht="16.5" x14ac:dyDescent="0.35">
      <c r="A164" s="79" t="s">
        <v>120</v>
      </c>
      <c r="B164" s="79"/>
      <c r="C164" s="79"/>
      <c r="D164" s="79"/>
      <c r="E164" s="79"/>
      <c r="F164" s="79"/>
      <c r="G164" s="79"/>
    </row>
    <row r="165" spans="1:11" ht="17.5" x14ac:dyDescent="0.35">
      <c r="A165" s="20"/>
      <c r="B165" s="20"/>
      <c r="C165" s="20"/>
      <c r="D165" s="20"/>
      <c r="E165" s="20"/>
      <c r="F165" s="20"/>
      <c r="G165" s="20"/>
      <c r="H165" s="51"/>
      <c r="I165" s="51"/>
      <c r="J165" s="51"/>
      <c r="K165" s="51"/>
    </row>
    <row r="166" spans="1:11" ht="28" x14ac:dyDescent="0.35">
      <c r="A166" s="22"/>
      <c r="B166" s="23" t="s">
        <v>28</v>
      </c>
      <c r="C166" s="24" t="s">
        <v>29</v>
      </c>
      <c r="D166" s="24" t="s">
        <v>30</v>
      </c>
      <c r="E166" s="24" t="s">
        <v>31</v>
      </c>
      <c r="F166" s="24" t="s">
        <v>32</v>
      </c>
      <c r="G166" s="24" t="s">
        <v>33</v>
      </c>
      <c r="H166" s="52"/>
      <c r="I166" s="52"/>
      <c r="J166" s="52"/>
      <c r="K166" s="52"/>
    </row>
    <row r="167" spans="1:11" ht="17.5" x14ac:dyDescent="0.35">
      <c r="A167" s="81" t="s">
        <v>35</v>
      </c>
      <c r="B167" s="82"/>
      <c r="C167" s="21"/>
      <c r="D167" s="25"/>
      <c r="E167" s="25"/>
      <c r="F167" s="21"/>
      <c r="G167" s="21"/>
      <c r="H167" s="51"/>
      <c r="I167" s="51"/>
      <c r="J167" s="51"/>
      <c r="K167" s="51"/>
    </row>
    <row r="168" spans="1:11" ht="16.5" x14ac:dyDescent="0.35">
      <c r="A168" s="26">
        <v>1</v>
      </c>
      <c r="B168" s="26" t="s">
        <v>106</v>
      </c>
      <c r="C168" s="53" t="s">
        <v>72</v>
      </c>
      <c r="D168" s="31" t="s">
        <v>42</v>
      </c>
      <c r="E168" s="31">
        <v>1.2</v>
      </c>
      <c r="F168" s="54">
        <v>1700</v>
      </c>
      <c r="G168" s="54">
        <f>E168*F168</f>
        <v>2040</v>
      </c>
      <c r="H168" s="52"/>
      <c r="I168" s="52"/>
      <c r="J168" s="52"/>
      <c r="K168" s="52"/>
    </row>
    <row r="169" spans="1:11" x14ac:dyDescent="0.35">
      <c r="A169" s="26">
        <v>2</v>
      </c>
      <c r="B169" s="26" t="s">
        <v>121</v>
      </c>
      <c r="C169" s="26" t="s">
        <v>41</v>
      </c>
      <c r="D169" s="32" t="s">
        <v>42</v>
      </c>
      <c r="E169" s="32">
        <v>0.68</v>
      </c>
      <c r="F169" s="33">
        <v>13000</v>
      </c>
      <c r="G169" s="33">
        <f>E169*F169</f>
        <v>8840</v>
      </c>
      <c r="H169" s="21"/>
      <c r="I169" s="80" t="s">
        <v>27</v>
      </c>
      <c r="J169" s="80"/>
      <c r="K169" s="80"/>
    </row>
    <row r="170" spans="1:11" x14ac:dyDescent="0.35">
      <c r="A170" s="26">
        <v>3</v>
      </c>
      <c r="B170" s="26" t="s">
        <v>82</v>
      </c>
      <c r="C170" s="26" t="s">
        <v>67</v>
      </c>
      <c r="D170" s="32" t="s">
        <v>68</v>
      </c>
      <c r="E170" s="32">
        <v>1</v>
      </c>
      <c r="F170" s="33">
        <v>4000</v>
      </c>
      <c r="G170" s="33">
        <f t="shared" ref="G170" si="15">E170*F170</f>
        <v>4000</v>
      </c>
      <c r="H170" s="21"/>
      <c r="I170" s="80" t="s">
        <v>34</v>
      </c>
      <c r="J170" s="80"/>
      <c r="K170" s="80"/>
    </row>
    <row r="171" spans="1:11" x14ac:dyDescent="0.35">
      <c r="A171" s="26">
        <v>6</v>
      </c>
      <c r="B171" s="26" t="s">
        <v>116</v>
      </c>
      <c r="C171" s="27"/>
      <c r="D171" s="40"/>
      <c r="E171" s="40"/>
      <c r="F171" s="41"/>
      <c r="G171" s="41">
        <v>1010</v>
      </c>
      <c r="H171" s="21"/>
      <c r="I171" s="21"/>
      <c r="J171" s="21"/>
      <c r="K171" s="21"/>
    </row>
    <row r="172" spans="1:11" x14ac:dyDescent="0.35">
      <c r="A172" s="26">
        <v>7</v>
      </c>
      <c r="B172" s="26" t="s">
        <v>110</v>
      </c>
      <c r="C172" s="26"/>
      <c r="D172" s="32"/>
      <c r="E172" s="32"/>
      <c r="F172" s="33"/>
      <c r="G172" s="33">
        <v>1010</v>
      </c>
      <c r="H172" s="21"/>
      <c r="I172" s="30" t="s">
        <v>38</v>
      </c>
      <c r="J172" s="30" t="s">
        <v>39</v>
      </c>
      <c r="K172" s="30" t="s">
        <v>40</v>
      </c>
    </row>
    <row r="173" spans="1:11" x14ac:dyDescent="0.35">
      <c r="A173" s="26">
        <v>8</v>
      </c>
      <c r="B173" s="26" t="s">
        <v>46</v>
      </c>
      <c r="C173" s="26"/>
      <c r="D173" s="32"/>
      <c r="E173" s="32"/>
      <c r="F173" s="33"/>
      <c r="G173" s="33">
        <v>1000</v>
      </c>
      <c r="H173" s="21"/>
      <c r="I173" s="26">
        <v>1</v>
      </c>
      <c r="J173" s="33">
        <v>22000</v>
      </c>
      <c r="K173" s="33">
        <v>22000</v>
      </c>
    </row>
    <row r="174" spans="1:11" x14ac:dyDescent="0.35">
      <c r="A174" s="26"/>
      <c r="B174" s="30" t="s">
        <v>48</v>
      </c>
      <c r="C174" s="26"/>
      <c r="D174" s="32"/>
      <c r="E174" s="32"/>
      <c r="F174" s="33"/>
      <c r="G174" s="35">
        <f>SUM(G168:G173)</f>
        <v>17900</v>
      </c>
      <c r="H174" s="21"/>
      <c r="I174" s="26"/>
      <c r="J174" s="33"/>
      <c r="K174" s="33"/>
    </row>
    <row r="175" spans="1:11" x14ac:dyDescent="0.35">
      <c r="A175" s="21"/>
      <c r="B175" s="36" t="s">
        <v>50</v>
      </c>
      <c r="C175" s="21"/>
      <c r="D175" s="25"/>
      <c r="E175" s="25"/>
      <c r="F175" s="37"/>
      <c r="G175" s="37"/>
      <c r="H175" s="21"/>
      <c r="I175" s="26"/>
      <c r="J175" s="33"/>
      <c r="K175" s="33"/>
    </row>
    <row r="176" spans="1:11" x14ac:dyDescent="0.35">
      <c r="A176" s="26">
        <v>1</v>
      </c>
      <c r="B176" s="26" t="s">
        <v>106</v>
      </c>
      <c r="C176" s="53" t="s">
        <v>72</v>
      </c>
      <c r="D176" s="31" t="s">
        <v>42</v>
      </c>
      <c r="E176" s="31">
        <v>1.2</v>
      </c>
      <c r="F176" s="54">
        <v>1700</v>
      </c>
      <c r="G176" s="54">
        <f>E176*F176</f>
        <v>2040</v>
      </c>
      <c r="H176" s="21"/>
      <c r="I176" s="26" t="s">
        <v>45</v>
      </c>
      <c r="J176" s="34">
        <v>0.08</v>
      </c>
      <c r="K176" s="33">
        <f>20000*8%</f>
        <v>1600</v>
      </c>
    </row>
    <row r="177" spans="1:11" x14ac:dyDescent="0.35">
      <c r="A177" s="26">
        <v>2</v>
      </c>
      <c r="B177" s="26" t="s">
        <v>122</v>
      </c>
      <c r="C177" s="26" t="s">
        <v>123</v>
      </c>
      <c r="D177" s="31" t="s">
        <v>42</v>
      </c>
      <c r="E177" s="32">
        <v>0.62</v>
      </c>
      <c r="F177" s="33">
        <v>18000</v>
      </c>
      <c r="G177" s="33">
        <f>E177*F177</f>
        <v>11160</v>
      </c>
      <c r="H177" s="21"/>
      <c r="I177" s="26" t="s">
        <v>47</v>
      </c>
      <c r="J177" s="33"/>
      <c r="K177" s="33">
        <v>1350</v>
      </c>
    </row>
    <row r="178" spans="1:11" x14ac:dyDescent="0.35">
      <c r="A178" s="26">
        <v>3</v>
      </c>
      <c r="B178" s="26" t="s">
        <v>124</v>
      </c>
      <c r="C178" s="39" t="s">
        <v>125</v>
      </c>
      <c r="D178" s="31" t="s">
        <v>42</v>
      </c>
      <c r="E178" s="40">
        <v>0.6</v>
      </c>
      <c r="F178" s="41">
        <v>3000</v>
      </c>
      <c r="G178" s="41">
        <f t="shared" ref="G178" si="16">E178*F178</f>
        <v>1800</v>
      </c>
      <c r="H178" s="21"/>
      <c r="I178" s="26" t="s">
        <v>49</v>
      </c>
      <c r="J178" s="33"/>
      <c r="K178" s="33">
        <v>1150</v>
      </c>
    </row>
    <row r="179" spans="1:11" x14ac:dyDescent="0.35">
      <c r="A179" s="26">
        <v>4</v>
      </c>
      <c r="B179" s="26" t="s">
        <v>119</v>
      </c>
      <c r="C179" s="39"/>
      <c r="D179" s="40"/>
      <c r="E179" s="40"/>
      <c r="F179" s="41"/>
      <c r="G179" s="41">
        <v>900</v>
      </c>
      <c r="H179" s="21"/>
      <c r="I179" s="30" t="s">
        <v>51</v>
      </c>
      <c r="J179" s="35"/>
      <c r="K179" s="35">
        <f>K176+K177+K178</f>
        <v>4100</v>
      </c>
    </row>
    <row r="180" spans="1:11" x14ac:dyDescent="0.35">
      <c r="A180" s="26">
        <v>5</v>
      </c>
      <c r="B180" s="26" t="s">
        <v>126</v>
      </c>
      <c r="C180" s="27"/>
      <c r="D180" s="40"/>
      <c r="E180" s="40"/>
      <c r="F180" s="41"/>
      <c r="G180" s="41">
        <v>1000</v>
      </c>
      <c r="H180" s="21"/>
      <c r="I180" s="21"/>
      <c r="J180" s="37"/>
      <c r="K180" s="37"/>
    </row>
    <row r="181" spans="1:11" x14ac:dyDescent="0.35">
      <c r="A181" s="26">
        <v>6</v>
      </c>
      <c r="B181" s="26" t="s">
        <v>46</v>
      </c>
      <c r="C181" s="26"/>
      <c r="D181" s="32"/>
      <c r="E181" s="32"/>
      <c r="F181" s="33"/>
      <c r="G181" s="33">
        <v>1000</v>
      </c>
      <c r="H181" s="21"/>
      <c r="I181" s="21"/>
      <c r="J181" s="21"/>
      <c r="K181" s="21"/>
    </row>
    <row r="182" spans="1:11" x14ac:dyDescent="0.35">
      <c r="A182" s="26"/>
      <c r="B182" s="30" t="s">
        <v>48</v>
      </c>
      <c r="C182" s="26"/>
      <c r="D182" s="32"/>
      <c r="E182" s="32"/>
      <c r="F182" s="33"/>
      <c r="G182" s="35">
        <f>SUM(G176:G181)</f>
        <v>17900</v>
      </c>
      <c r="H182" s="21"/>
      <c r="I182" s="36" t="s">
        <v>48</v>
      </c>
      <c r="J182" s="36"/>
      <c r="K182" s="38">
        <f>K179+G174</f>
        <v>22000</v>
      </c>
    </row>
    <row r="183" spans="1:11" x14ac:dyDescent="0.35">
      <c r="A183" s="21"/>
      <c r="B183" s="30" t="s">
        <v>54</v>
      </c>
      <c r="C183" s="21"/>
      <c r="D183" s="25"/>
      <c r="E183" s="25"/>
      <c r="F183" s="42"/>
      <c r="G183" s="42"/>
      <c r="H183" s="21"/>
      <c r="I183" s="21"/>
      <c r="J183" s="21"/>
      <c r="K183" s="21"/>
    </row>
    <row r="184" spans="1:11" x14ac:dyDescent="0.35">
      <c r="A184" s="26">
        <v>1</v>
      </c>
      <c r="B184" s="26" t="s">
        <v>8</v>
      </c>
      <c r="C184" s="53" t="s">
        <v>72</v>
      </c>
      <c r="D184" s="31" t="s">
        <v>42</v>
      </c>
      <c r="E184" s="31">
        <v>1.2</v>
      </c>
      <c r="F184" s="54">
        <v>1700</v>
      </c>
      <c r="G184" s="54">
        <f>E184*F184</f>
        <v>2040</v>
      </c>
      <c r="H184" s="21"/>
      <c r="I184" s="21"/>
      <c r="J184" s="21"/>
      <c r="K184" s="21"/>
    </row>
    <row r="185" spans="1:11" x14ac:dyDescent="0.35">
      <c r="A185" s="26">
        <v>2</v>
      </c>
      <c r="B185" s="26" t="s">
        <v>127</v>
      </c>
      <c r="C185" s="55" t="s">
        <v>128</v>
      </c>
      <c r="D185" s="31" t="s">
        <v>42</v>
      </c>
      <c r="E185" s="32">
        <v>0.65</v>
      </c>
      <c r="F185" s="33">
        <v>13000</v>
      </c>
      <c r="G185" s="33">
        <f t="shared" ref="G185:G186" si="17">E185*F185</f>
        <v>8450</v>
      </c>
      <c r="H185" s="21"/>
      <c r="I185" s="21"/>
      <c r="J185" s="21"/>
      <c r="K185" s="21"/>
    </row>
    <row r="186" spans="1:11" x14ac:dyDescent="0.35">
      <c r="A186" s="26">
        <v>3</v>
      </c>
      <c r="B186" s="26" t="s">
        <v>129</v>
      </c>
      <c r="C186" s="45" t="s">
        <v>64</v>
      </c>
      <c r="D186" s="31" t="s">
        <v>42</v>
      </c>
      <c r="E186" s="32">
        <v>0.35</v>
      </c>
      <c r="F186" s="33">
        <v>13000</v>
      </c>
      <c r="G186" s="33">
        <f t="shared" si="17"/>
        <v>4550</v>
      </c>
      <c r="H186" s="21"/>
      <c r="I186" s="21"/>
      <c r="J186" s="21"/>
      <c r="K186" s="21"/>
    </row>
    <row r="187" spans="1:11" x14ac:dyDescent="0.35">
      <c r="A187" s="26">
        <v>4</v>
      </c>
      <c r="B187" s="26" t="s">
        <v>4</v>
      </c>
      <c r="C187" s="26"/>
      <c r="D187" s="32"/>
      <c r="E187" s="32"/>
      <c r="F187" s="33"/>
      <c r="G187" s="33">
        <v>900</v>
      </c>
      <c r="H187" s="21"/>
      <c r="I187" s="21"/>
      <c r="J187" s="21"/>
      <c r="K187" s="21"/>
    </row>
    <row r="188" spans="1:11" x14ac:dyDescent="0.35">
      <c r="A188" s="26">
        <v>5</v>
      </c>
      <c r="B188" s="26" t="s">
        <v>105</v>
      </c>
      <c r="C188" s="46"/>
      <c r="D188" s="32"/>
      <c r="E188" s="32"/>
      <c r="F188" s="33"/>
      <c r="G188" s="33">
        <v>1000</v>
      </c>
      <c r="H188" s="21"/>
      <c r="I188" s="21"/>
      <c r="J188" s="21"/>
      <c r="K188" s="21"/>
    </row>
    <row r="189" spans="1:11" x14ac:dyDescent="0.35">
      <c r="A189" s="26">
        <v>6</v>
      </c>
      <c r="B189" s="26" t="s">
        <v>46</v>
      </c>
      <c r="C189" s="26"/>
      <c r="D189" s="32"/>
      <c r="E189" s="32"/>
      <c r="F189" s="33"/>
      <c r="G189" s="33">
        <v>960</v>
      </c>
      <c r="H189" s="21"/>
      <c r="I189" s="21"/>
      <c r="J189" s="21"/>
      <c r="K189" s="21"/>
    </row>
    <row r="190" spans="1:11" x14ac:dyDescent="0.35">
      <c r="A190" s="26"/>
      <c r="B190" s="30" t="s">
        <v>48</v>
      </c>
      <c r="C190" s="26"/>
      <c r="D190" s="32"/>
      <c r="E190" s="32"/>
      <c r="F190" s="33"/>
      <c r="G190" s="35">
        <f>SUM(G184:G189)</f>
        <v>17900</v>
      </c>
      <c r="H190" s="21"/>
      <c r="I190" s="21"/>
      <c r="J190" s="21"/>
      <c r="K190" s="21"/>
    </row>
    <row r="191" spans="1:11" x14ac:dyDescent="0.35">
      <c r="A191" s="21"/>
      <c r="B191" s="36" t="s">
        <v>58</v>
      </c>
      <c r="C191" s="21"/>
      <c r="D191" s="25"/>
      <c r="E191" s="25"/>
      <c r="F191" s="37"/>
      <c r="G191" s="37"/>
      <c r="H191" s="21"/>
      <c r="I191" s="21"/>
      <c r="J191" s="21"/>
      <c r="K191" s="21"/>
    </row>
    <row r="192" spans="1:11" x14ac:dyDescent="0.35">
      <c r="A192" s="26">
        <v>1</v>
      </c>
      <c r="B192" s="26" t="s">
        <v>8</v>
      </c>
      <c r="C192" s="53" t="s">
        <v>72</v>
      </c>
      <c r="D192" s="31" t="s">
        <v>42</v>
      </c>
      <c r="E192" s="31">
        <v>1.2</v>
      </c>
      <c r="F192" s="54">
        <v>1700</v>
      </c>
      <c r="G192" s="54">
        <f>E192*F192</f>
        <v>2040</v>
      </c>
      <c r="H192" s="21"/>
      <c r="I192" s="21"/>
      <c r="J192" s="21"/>
      <c r="K192" s="21"/>
    </row>
    <row r="193" spans="1:11" x14ac:dyDescent="0.35">
      <c r="A193" s="26">
        <v>2</v>
      </c>
      <c r="B193" s="26" t="s">
        <v>130</v>
      </c>
      <c r="C193" s="26" t="s">
        <v>131</v>
      </c>
      <c r="D193" s="31" t="s">
        <v>42</v>
      </c>
      <c r="E193" s="32">
        <v>1</v>
      </c>
      <c r="F193" s="33">
        <v>10000</v>
      </c>
      <c r="G193" s="33">
        <f>E193*F193</f>
        <v>10000</v>
      </c>
      <c r="H193" s="21"/>
      <c r="I193" s="21"/>
      <c r="J193" s="47"/>
      <c r="K193" s="21"/>
    </row>
    <row r="194" spans="1:11" x14ac:dyDescent="0.35">
      <c r="A194" s="26">
        <v>3</v>
      </c>
      <c r="B194" s="26" t="s">
        <v>132</v>
      </c>
      <c r="C194" s="39" t="s">
        <v>133</v>
      </c>
      <c r="D194" s="31" t="s">
        <v>42</v>
      </c>
      <c r="E194" s="40">
        <v>0.28000000000000003</v>
      </c>
      <c r="F194" s="41">
        <v>7000</v>
      </c>
      <c r="G194" s="41">
        <f t="shared" ref="G194:G195" si="18">E194*F194</f>
        <v>1960.0000000000002</v>
      </c>
      <c r="H194" s="21"/>
      <c r="I194" s="21"/>
      <c r="J194" s="47"/>
      <c r="K194" s="21"/>
    </row>
    <row r="195" spans="1:11" x14ac:dyDescent="0.35">
      <c r="A195" s="26"/>
      <c r="B195" s="26"/>
      <c r="C195" s="39" t="s">
        <v>134</v>
      </c>
      <c r="D195" s="31" t="s">
        <v>42</v>
      </c>
      <c r="E195" s="40">
        <v>0.1</v>
      </c>
      <c r="F195" s="41">
        <v>8000</v>
      </c>
      <c r="G195" s="41">
        <f t="shared" si="18"/>
        <v>800</v>
      </c>
      <c r="H195" s="21"/>
      <c r="I195" s="21"/>
      <c r="J195" s="21"/>
      <c r="K195" s="21"/>
    </row>
    <row r="196" spans="1:11" x14ac:dyDescent="0.35">
      <c r="A196" s="26">
        <v>4</v>
      </c>
      <c r="B196" s="26" t="s">
        <v>104</v>
      </c>
      <c r="C196" s="39"/>
      <c r="D196" s="40"/>
      <c r="E196" s="40"/>
      <c r="F196" s="41"/>
      <c r="G196" s="41">
        <v>1000</v>
      </c>
      <c r="H196" s="21"/>
      <c r="I196" s="21"/>
      <c r="J196" s="21"/>
      <c r="K196" s="21"/>
    </row>
    <row r="197" spans="1:11" x14ac:dyDescent="0.35">
      <c r="A197" s="26">
        <v>5</v>
      </c>
      <c r="B197" s="26" t="s">
        <v>113</v>
      </c>
      <c r="C197" s="26"/>
      <c r="D197" s="32"/>
      <c r="E197" s="32"/>
      <c r="F197" s="33"/>
      <c r="G197" s="33">
        <v>1000</v>
      </c>
      <c r="H197" s="21"/>
      <c r="I197" s="21"/>
      <c r="J197" s="21"/>
      <c r="K197" s="21"/>
    </row>
    <row r="198" spans="1:11" x14ac:dyDescent="0.35">
      <c r="A198" s="26">
        <v>6</v>
      </c>
      <c r="B198" s="26" t="s">
        <v>46</v>
      </c>
      <c r="C198" s="26"/>
      <c r="D198" s="32"/>
      <c r="E198" s="32"/>
      <c r="F198" s="33"/>
      <c r="G198" s="33">
        <v>1100</v>
      </c>
      <c r="H198" s="21"/>
      <c r="I198" s="21"/>
      <c r="J198" s="21" t="s">
        <v>61</v>
      </c>
      <c r="K198" s="21"/>
    </row>
    <row r="199" spans="1:11" x14ac:dyDescent="0.35">
      <c r="A199" s="26"/>
      <c r="B199" s="26" t="s">
        <v>48</v>
      </c>
      <c r="C199" s="26"/>
      <c r="D199" s="32"/>
      <c r="E199" s="32"/>
      <c r="F199" s="33"/>
      <c r="G199" s="35">
        <f>SUM(G192:G198)</f>
        <v>17900</v>
      </c>
      <c r="H199" s="21"/>
      <c r="I199" s="21"/>
      <c r="J199" s="21"/>
      <c r="K199" s="21"/>
    </row>
    <row r="200" spans="1:11" x14ac:dyDescent="0.35">
      <c r="A200" s="21"/>
      <c r="B200" s="36" t="s">
        <v>62</v>
      </c>
      <c r="C200" s="21"/>
      <c r="D200" s="25"/>
      <c r="E200" s="25"/>
      <c r="F200" s="37"/>
      <c r="G200" s="37"/>
      <c r="H200" s="21"/>
      <c r="I200" s="21"/>
      <c r="J200" s="21"/>
      <c r="K200" s="21"/>
    </row>
    <row r="201" spans="1:11" x14ac:dyDescent="0.35">
      <c r="A201" s="26">
        <v>1</v>
      </c>
      <c r="B201" s="26" t="s">
        <v>8</v>
      </c>
      <c r="C201" s="53" t="s">
        <v>72</v>
      </c>
      <c r="D201" s="31" t="s">
        <v>42</v>
      </c>
      <c r="E201" s="31">
        <v>1.2</v>
      </c>
      <c r="F201" s="54">
        <v>1700</v>
      </c>
      <c r="G201" s="54">
        <f>E201*F201</f>
        <v>2040</v>
      </c>
      <c r="H201" s="21"/>
      <c r="I201" s="21"/>
      <c r="J201" s="21"/>
      <c r="K201" s="21"/>
    </row>
    <row r="202" spans="1:11" x14ac:dyDescent="0.35">
      <c r="A202" s="48">
        <v>2</v>
      </c>
      <c r="B202" s="26" t="s">
        <v>97</v>
      </c>
      <c r="C202" s="26" t="s">
        <v>93</v>
      </c>
      <c r="D202" s="31" t="s">
        <v>42</v>
      </c>
      <c r="E202" s="32">
        <v>0.5</v>
      </c>
      <c r="F202" s="33">
        <v>13000</v>
      </c>
      <c r="G202" s="33">
        <f>E202*F202</f>
        <v>6500</v>
      </c>
      <c r="H202" s="21"/>
      <c r="I202" s="21"/>
      <c r="J202" s="21"/>
      <c r="K202" s="21"/>
    </row>
    <row r="203" spans="1:11" x14ac:dyDescent="0.35">
      <c r="A203" s="48"/>
      <c r="B203" s="26"/>
      <c r="C203" s="26" t="s">
        <v>135</v>
      </c>
      <c r="D203" s="31" t="s">
        <v>42</v>
      </c>
      <c r="E203" s="32">
        <v>0.45</v>
      </c>
      <c r="F203" s="33">
        <v>3000</v>
      </c>
      <c r="G203" s="33">
        <f>E203*F203</f>
        <v>1350</v>
      </c>
      <c r="H203" s="21"/>
      <c r="I203" s="21"/>
      <c r="J203" s="21"/>
      <c r="K203" s="21"/>
    </row>
    <row r="204" spans="1:11" x14ac:dyDescent="0.35">
      <c r="A204" s="26">
        <v>3</v>
      </c>
      <c r="B204" s="26" t="s">
        <v>136</v>
      </c>
      <c r="C204" s="39" t="s">
        <v>41</v>
      </c>
      <c r="D204" s="31" t="s">
        <v>42</v>
      </c>
      <c r="E204" s="40">
        <v>0.4</v>
      </c>
      <c r="F204" s="41">
        <v>13000</v>
      </c>
      <c r="G204" s="41">
        <f t="shared" ref="G204" si="19">E204*F204</f>
        <v>5200</v>
      </c>
      <c r="H204" s="21"/>
      <c r="I204" s="21"/>
      <c r="J204" s="21"/>
      <c r="K204" s="21"/>
    </row>
    <row r="205" spans="1:11" x14ac:dyDescent="0.35">
      <c r="A205" s="48">
        <v>4</v>
      </c>
      <c r="B205" s="26" t="s">
        <v>15</v>
      </c>
      <c r="C205" s="27"/>
      <c r="D205" s="40"/>
      <c r="E205" s="40"/>
      <c r="F205" s="41"/>
      <c r="G205" s="41">
        <v>900</v>
      </c>
      <c r="H205" s="21"/>
      <c r="I205" s="21"/>
      <c r="J205" s="21"/>
    </row>
    <row r="206" spans="1:11" x14ac:dyDescent="0.35">
      <c r="A206" s="26">
        <v>5</v>
      </c>
      <c r="B206" s="26" t="s">
        <v>9</v>
      </c>
      <c r="C206" s="26"/>
      <c r="D206" s="32"/>
      <c r="E206" s="32"/>
      <c r="F206" s="33"/>
      <c r="G206" s="33">
        <v>1000</v>
      </c>
      <c r="H206" s="21"/>
      <c r="I206" s="21"/>
      <c r="J206" s="21"/>
    </row>
    <row r="207" spans="1:11" x14ac:dyDescent="0.35">
      <c r="A207" s="48">
        <v>6</v>
      </c>
      <c r="B207" s="26" t="s">
        <v>46</v>
      </c>
      <c r="C207" s="26"/>
      <c r="D207" s="32"/>
      <c r="E207" s="32"/>
      <c r="F207" s="33"/>
      <c r="G207" s="33">
        <v>910</v>
      </c>
      <c r="H207" s="21"/>
      <c r="I207" s="21"/>
      <c r="J207" s="21"/>
    </row>
    <row r="208" spans="1:11" x14ac:dyDescent="0.35">
      <c r="A208" s="26"/>
      <c r="B208" s="30" t="s">
        <v>48</v>
      </c>
      <c r="C208" s="26"/>
      <c r="D208" s="32"/>
      <c r="E208" s="32"/>
      <c r="F208" s="33"/>
      <c r="G208" s="35">
        <f>SUM(G201:G207)</f>
        <v>17900</v>
      </c>
      <c r="H208" s="21"/>
      <c r="I208" s="21"/>
      <c r="J208" s="21"/>
    </row>
    <row r="209" spans="1:11" x14ac:dyDescent="0.35">
      <c r="A209" s="21"/>
      <c r="B209" s="21"/>
      <c r="C209" s="21"/>
      <c r="D209" s="25"/>
      <c r="E209" s="25"/>
      <c r="F209" s="21"/>
      <c r="G209" s="21"/>
      <c r="H209" s="21"/>
      <c r="I209" s="21"/>
      <c r="J209" s="21"/>
    </row>
    <row r="210" spans="1:11" ht="15.5" x14ac:dyDescent="0.35">
      <c r="A210" s="21"/>
      <c r="C210" s="49"/>
      <c r="D210" s="50"/>
      <c r="E210" s="49" t="s">
        <v>69</v>
      </c>
      <c r="F210" s="49"/>
      <c r="G210" s="56"/>
      <c r="H210" s="21"/>
      <c r="I210" s="21"/>
      <c r="J210" s="21"/>
    </row>
    <row r="211" spans="1:11" ht="57.65" customHeight="1" x14ac:dyDescent="0.35">
      <c r="A211" s="21"/>
      <c r="C211" s="36"/>
      <c r="D211" s="20"/>
      <c r="E211" s="36"/>
      <c r="F211" s="36"/>
      <c r="G211" s="21"/>
      <c r="H211" s="21"/>
      <c r="I211" s="21"/>
      <c r="J211" s="21"/>
    </row>
    <row r="212" spans="1:11" ht="16.5" x14ac:dyDescent="0.35">
      <c r="A212" s="21"/>
      <c r="C212" s="36"/>
      <c r="D212" s="20"/>
      <c r="E212" s="57" t="s">
        <v>70</v>
      </c>
      <c r="F212" s="36"/>
      <c r="G212" s="21"/>
      <c r="H212" s="21"/>
      <c r="I212" s="21"/>
      <c r="J212" s="21"/>
    </row>
    <row r="213" spans="1:11" x14ac:dyDescent="0.35">
      <c r="H213" s="21"/>
      <c r="I213" s="21"/>
      <c r="J213" s="21"/>
    </row>
    <row r="214" spans="1:11" x14ac:dyDescent="0.35">
      <c r="H214" s="21"/>
      <c r="I214" s="21"/>
      <c r="J214" s="21"/>
    </row>
    <row r="215" spans="1:11" x14ac:dyDescent="0.35">
      <c r="H215" s="21"/>
      <c r="I215" s="21"/>
      <c r="J215" s="21"/>
      <c r="K215" s="21"/>
    </row>
    <row r="216" spans="1:11" x14ac:dyDescent="0.35">
      <c r="H216" s="21"/>
      <c r="I216" s="21"/>
      <c r="J216" s="21"/>
      <c r="K216" s="21"/>
    </row>
  </sheetData>
  <mergeCells count="27">
    <mergeCell ref="A164:G164"/>
    <mergeCell ref="A167:B167"/>
    <mergeCell ref="I169:K169"/>
    <mergeCell ref="I170:K170"/>
    <mergeCell ref="B6:F6"/>
    <mergeCell ref="B7:F7"/>
    <mergeCell ref="B8:F8"/>
    <mergeCell ref="B9:F9"/>
    <mergeCell ref="B10:F10"/>
    <mergeCell ref="A112:K112"/>
    <mergeCell ref="A113:K113"/>
    <mergeCell ref="A116:B116"/>
    <mergeCell ref="I116:K116"/>
    <mergeCell ref="I117:K117"/>
    <mergeCell ref="A163:G163"/>
    <mergeCell ref="E57:J57"/>
    <mergeCell ref="A60:K60"/>
    <mergeCell ref="A61:K61"/>
    <mergeCell ref="A64:B64"/>
    <mergeCell ref="I64:K64"/>
    <mergeCell ref="I65:K65"/>
    <mergeCell ref="E55:J55"/>
    <mergeCell ref="A1:K1"/>
    <mergeCell ref="A2:K2"/>
    <mergeCell ref="I3:K3"/>
    <mergeCell ref="I4:K4"/>
    <mergeCell ref="A13:B1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thực đơn</vt:lpstr>
      <vt:lpstr>Đinhk 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2024-11-18T01:11:48Z</dcterms:modified>
</cp:coreProperties>
</file>